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988" windowHeight="5100" activeTab="0"/>
  </bookViews>
  <sheets>
    <sheet name="注意事項" sheetId="1" r:id="rId1"/>
    <sheet name="【総合判定】一般・電気・高圧受変電編" sheetId="2" r:id="rId2"/>
    <sheet name="【設問】一般編" sheetId="3" r:id="rId3"/>
    <sheet name="【総合判定】電気・高圧受変電編" sheetId="4" r:id="rId4"/>
    <sheet name="【設問】電気設備・高圧受変電編" sheetId="5" r:id="rId5"/>
  </sheets>
  <definedNames>
    <definedName name="_xlnm.Print_Area" localSheetId="2">'【設問】一般編'!$A$1:$G$67</definedName>
    <definedName name="_xlnm.Print_Area" localSheetId="4">'【設問】電気設備・高圧受変電編'!$A$1:$H$93</definedName>
    <definedName name="_xlnm.Print_Area" localSheetId="1">'【総合判定】一般・電気・高圧受変電編'!$A$1:$J$27</definedName>
    <definedName name="_xlnm.Print_Area" localSheetId="3">'【総合判定】電気・高圧受変電編'!$A$1:$J$31</definedName>
    <definedName name="_xlnm.Print_Area" localSheetId="0">'注意事項'!$A$1:$I$39</definedName>
    <definedName name="_xlnm.Print_Titles" localSheetId="2">'【設問】一般編'!$1:$2</definedName>
    <definedName name="_xlnm.Print_Titles" localSheetId="4">'【設問】電気設備・高圧受変電編'!$1:$2</definedName>
  </definedNames>
  <calcPr fullCalcOnLoad="1"/>
</workbook>
</file>

<file path=xl/sharedStrings.xml><?xml version="1.0" encoding="utf-8"?>
<sst xmlns="http://schemas.openxmlformats.org/spreadsheetml/2006/main" count="570" uniqueCount="368">
  <si>
    <t>設問
総数</t>
  </si>
  <si>
    <t>重要
総数</t>
  </si>
  <si>
    <t>No</t>
  </si>
  <si>
    <t>種別</t>
  </si>
  <si>
    <t>設問</t>
  </si>
  <si>
    <t>グラフ用データ</t>
  </si>
  <si>
    <t>総数</t>
  </si>
  <si>
    <t>実施総数</t>
  </si>
  <si>
    <t>実施割合</t>
  </si>
  <si>
    <t>設問
項目数</t>
  </si>
  <si>
    <t>設問
実施数</t>
  </si>
  <si>
    <t>重要</t>
  </si>
  <si>
    <t>重要
項目数</t>
  </si>
  <si>
    <t>重要
実施数</t>
  </si>
  <si>
    <t>実施</t>
  </si>
  <si>
    <t>未実施</t>
  </si>
  <si>
    <t>BCP体制</t>
  </si>
  <si>
    <t>災害対応マニュアル</t>
  </si>
  <si>
    <t>災害訓練</t>
  </si>
  <si>
    <t>緊急地震速報</t>
  </si>
  <si>
    <t>建物・安全措置</t>
  </si>
  <si>
    <t>インフラ</t>
  </si>
  <si>
    <t>建築設備</t>
  </si>
  <si>
    <t>【一般編】
実施状況評価</t>
  </si>
  <si>
    <t>災害</t>
  </si>
  <si>
    <t>設問数</t>
  </si>
  <si>
    <t>重要度</t>
  </si>
  <si>
    <t>重要実施数</t>
  </si>
  <si>
    <t>保全</t>
  </si>
  <si>
    <t>点検・維持</t>
  </si>
  <si>
    <t>インフラ途絶</t>
  </si>
  <si>
    <t>波及</t>
  </si>
  <si>
    <t>自然</t>
  </si>
  <si>
    <t>地震(1)</t>
  </si>
  <si>
    <t>地震(2)</t>
  </si>
  <si>
    <t>水害</t>
  </si>
  <si>
    <t>雷害</t>
  </si>
  <si>
    <t>塩害</t>
  </si>
  <si>
    <t>風害</t>
  </si>
  <si>
    <t>雪害</t>
  </si>
  <si>
    <t>鳥獣害</t>
  </si>
  <si>
    <t>【電気設備/高圧受変電設備編】
実施状況評価</t>
  </si>
  <si>
    <t>BCPチェックリスト【一般編】</t>
  </si>
  <si>
    <t>大項目</t>
  </si>
  <si>
    <t>設問を実施の場合「1」記入</t>
  </si>
  <si>
    <t>追加回答
(１次チェック用）</t>
  </si>
  <si>
    <t>参考となる資料
 (２次チェック用）</t>
  </si>
  <si>
    <t>社内BCPの有無</t>
  </si>
  <si>
    <t>社内でBCP対策されてますか？</t>
  </si>
  <si>
    <t>社内BCPの周知</t>
  </si>
  <si>
    <t>社内のBCP対策はご存知ですか？</t>
  </si>
  <si>
    <t>BCP常設委員会</t>
  </si>
  <si>
    <t>BCPのPDCAサイクルによるチェックと
いう点では重要</t>
  </si>
  <si>
    <t>災害対策本部の体制</t>
  </si>
  <si>
    <t>権限を決めておくことが重要</t>
  </si>
  <si>
    <t>事前準備・心構え</t>
  </si>
  <si>
    <t>対策本部の設置基準</t>
  </si>
  <si>
    <t>対策本部の設置基準が決められていますか？</t>
  </si>
  <si>
    <t>建物が健全であってこそ利用出来る</t>
  </si>
  <si>
    <t>通信・連絡機能</t>
  </si>
  <si>
    <t>通常の固定電話や携帯電話が不通の場合にも外部と通信できる設備が備えられていますか？</t>
  </si>
  <si>
    <t>事業継続・避難の判断</t>
  </si>
  <si>
    <t>事業継続・避難の判断基準は整っているか？</t>
  </si>
  <si>
    <t>マニュアルの存在</t>
  </si>
  <si>
    <t>災害時の対応マニュアルはありますか？</t>
  </si>
  <si>
    <t>役割分担の重要性</t>
  </si>
  <si>
    <t>マニュアルの維持管理体制</t>
  </si>
  <si>
    <t>マニュアルは、訓練や研修を通じて、適宜改善されていますか？</t>
  </si>
  <si>
    <t>マニュアル管理部門</t>
  </si>
  <si>
    <t>管理権限が重要</t>
  </si>
  <si>
    <t>マニュアルの周知</t>
  </si>
  <si>
    <t>マニュアルは、全職員に十分に周知されていますか？</t>
  </si>
  <si>
    <t>発災時間別の対応</t>
  </si>
  <si>
    <t>その他のマニュアルとの整合性</t>
  </si>
  <si>
    <t>火災時のマニュアル、地域防災計画との整合性はとれていますか？</t>
  </si>
  <si>
    <t>災害訓練関連</t>
  </si>
  <si>
    <t>年に1回以上の災害訓練を実施していますか？</t>
  </si>
  <si>
    <t>災害対応マニュアルに準拠した訓練を実施していますか？</t>
  </si>
  <si>
    <t>災害復旧や長期的な対応を検討するための机上シミュレーション等を実施していますか？</t>
  </si>
  <si>
    <t>緊急地震速報関連</t>
  </si>
  <si>
    <t>緊急地震速報設備が館内放送やその他連絡装置と連動していますか？</t>
  </si>
  <si>
    <t>建物</t>
  </si>
  <si>
    <t>□耐震構造　□制震構造　□免震構造</t>
  </si>
  <si>
    <t>委員会報告書2.2.1.建築</t>
  </si>
  <si>
    <t>□基準級　□上級　□特級</t>
  </si>
  <si>
    <t>耐震・安全性診断（発災前）</t>
  </si>
  <si>
    <t>応急危険度判定（発災後）</t>
  </si>
  <si>
    <t>転倒・転落の防止措置</t>
  </si>
  <si>
    <t>浸水が予想される水位</t>
  </si>
  <si>
    <t>ハザードマップで確認していますか？</t>
  </si>
  <si>
    <t>水防ライン</t>
  </si>
  <si>
    <t>建物として設定していますか？</t>
  </si>
  <si>
    <t>台風対策</t>
  </si>
  <si>
    <t>建物の風対策は実施してますか？</t>
  </si>
  <si>
    <t>給排水</t>
  </si>
  <si>
    <t>避難生活に必要な飲料等の生活用水を確保していますか？</t>
  </si>
  <si>
    <t>ある→合計容量はどれくらいですか？
（　　　　　 L）</t>
  </si>
  <si>
    <t>委員会報告書2.2.2.給排水</t>
  </si>
  <si>
    <t>貯留水の流出を防ぐ対策をしていますか？
（感震器付緊急遮断弁の設置など）</t>
  </si>
  <si>
    <t>給水配管の破損リスクを防ぎ給水ポンプの電源確保ができていますか？</t>
  </si>
  <si>
    <t>トイレの洗浄用水用の給水系統は飲料水等の上水系統と分離していますか？</t>
  </si>
  <si>
    <t>トイレの洗浄用水は井水、雨水など他の水源も利用できますか？</t>
  </si>
  <si>
    <t>雑用水道（井戸）</t>
  </si>
  <si>
    <t>上水道の供給が得られない場合に備えた貯水槽がありますか？</t>
  </si>
  <si>
    <t xml:space="preserve"> ある→    貯水槽の合計容量はどれくらいですか？　（　　　　　 L）</t>
  </si>
  <si>
    <t>上水道の供給が得られない場合に備えた井戸等がありますか？</t>
  </si>
  <si>
    <t>ガス</t>
  </si>
  <si>
    <t>ガスの供給が停止した場合を想定して、カセットコンロなどの備蓄はありますか？</t>
  </si>
  <si>
    <t xml:space="preserve">食料            </t>
  </si>
  <si>
    <t>非常食の備蓄はありますか？</t>
  </si>
  <si>
    <t xml:space="preserve"> ある→（　　　　人分×　　　　食分×　　　　日分）</t>
  </si>
  <si>
    <t>　　</t>
  </si>
  <si>
    <t>通信</t>
  </si>
  <si>
    <t>上記の代替通信設備を用いて、定期的に使用訓練を実施していますか？</t>
  </si>
  <si>
    <t>空調</t>
  </si>
  <si>
    <t>委員会報告書2.2.4空調</t>
  </si>
  <si>
    <t>蓄熱槽を有していますか？</t>
  </si>
  <si>
    <t>太陽光や地中熱、自然通風などの自然エネルギ等を取り入れることができますか？</t>
  </si>
  <si>
    <t>空調機器の耐震対策をしていますか？</t>
  </si>
  <si>
    <t>受変電室、発電機室は空調または換気等が停止しない対策をとってますか？</t>
  </si>
  <si>
    <t>データセンタなどのサーバルームでは空調機が停止しないような対策をしていますか？</t>
  </si>
  <si>
    <t>エレベーター</t>
  </si>
  <si>
    <t>自家発電装置に接続されているエレベータはありますか？</t>
  </si>
  <si>
    <t xml:space="preserve"> ある→（　　　　台）</t>
  </si>
  <si>
    <t>エレベータ管理会社への連絡手段が24時間365日確立していますか？</t>
  </si>
  <si>
    <t>エレベーター復旧の優先順位がついていますか？</t>
  </si>
  <si>
    <t>優先してエレベータ復旧が可能となるように、エレベータ管理会社と契約や協定を結んでいますか？</t>
  </si>
  <si>
    <t>エレベータ使用不能時を想定した社員や物資の搬送方法について検討されていますか？</t>
  </si>
  <si>
    <t>BCPチェックリスト【電気設備/高圧受変電設備編】</t>
  </si>
  <si>
    <t>高圧受変電設備　法定点検</t>
  </si>
  <si>
    <t>年次点検を実施していますか？</t>
  </si>
  <si>
    <t>委員会報告書アンケートQ1-11</t>
  </si>
  <si>
    <t>法定点検後の改善</t>
  </si>
  <si>
    <t>法定点検報告で指摘された不具合の改善計画は立てていますか？</t>
  </si>
  <si>
    <t>具体的対策：メンテ強化，機器更新等</t>
  </si>
  <si>
    <t>法定点検報告で指摘された不具合の改善をしていますか？</t>
  </si>
  <si>
    <t>法定耐用年数を経過した機器の改修計画は立てていますか？</t>
  </si>
  <si>
    <t>法定耐用年数を経過した機器の更新をしていますか？</t>
  </si>
  <si>
    <t>波及事故</t>
  </si>
  <si>
    <t>波及事故を起こさない対策は実施していますか？</t>
  </si>
  <si>
    <t>委員会報告書アンケートQ2-6</t>
  </si>
  <si>
    <t>波及事故復旧/法定点検者の選定</t>
  </si>
  <si>
    <t>点検・調査・復旧を実施する会社は選定していますか？</t>
  </si>
  <si>
    <t>委員会報告書アンケートQ8-1</t>
  </si>
  <si>
    <t>機器等の保全会社の選定</t>
  </si>
  <si>
    <t>保全会社を選定していますか？</t>
  </si>
  <si>
    <t>委員会報告書アンケートQ9-1</t>
  </si>
  <si>
    <t>設置場所</t>
  </si>
  <si>
    <t>各機器の点検マニュアル</t>
  </si>
  <si>
    <t>点検時のヒューマンエラー防止の為、マニュアルを作成して周知しているか？</t>
  </si>
  <si>
    <t>電力インフラ停止した場合の対策はしていますか？</t>
  </si>
  <si>
    <t>委員会報告書「対象BCP一覧表」</t>
  </si>
  <si>
    <t>通信インフラ停止</t>
  </si>
  <si>
    <t>通信インフラが停止した場合の対策はしていますか？</t>
  </si>
  <si>
    <t>電力会社から電力供給が途絶えた場合の対策はしていますか？</t>
  </si>
  <si>
    <t>・非常用発電設備の設置
・常-予備2回線受電、SNW受電、
　ループ受電等の採用
・停電時常→予備自動切換機能付加</t>
  </si>
  <si>
    <t>自家発電</t>
  </si>
  <si>
    <t>自家発電装置はありますか？</t>
  </si>
  <si>
    <t xml:space="preserve">     ある（→                                kVA                           台）</t>
  </si>
  <si>
    <t>設備状況（リスト）</t>
  </si>
  <si>
    <t>停電試験を定期的に行っていますか？</t>
  </si>
  <si>
    <t>実施実績一覧表</t>
  </si>
  <si>
    <t>自家発電の供給量は通常の１日あたりの電力使用量の何％ですか？</t>
  </si>
  <si>
    <t>使用実績</t>
  </si>
  <si>
    <t>非常用電源が以下の設備に接続され、動作することを確認してまするか？</t>
  </si>
  <si>
    <t>　　エレベーター</t>
  </si>
  <si>
    <t>　　給水ポンプ・排水ポンプ</t>
  </si>
  <si>
    <t>機器充電用コンセントも含む</t>
  </si>
  <si>
    <t>　　防災センター/管理室</t>
  </si>
  <si>
    <t>　　災害対策本部</t>
  </si>
  <si>
    <t>燃料</t>
  </si>
  <si>
    <t>自家発電装置の備蓄燃料はありますか？</t>
  </si>
  <si>
    <t xml:space="preserve"> はい→何日分ですか？
 （　　　　　日分）</t>
  </si>
  <si>
    <t>燃料漏れがないことを確認していますか？</t>
  </si>
  <si>
    <t>燃料小出槽の燃料がなくなった場合、燃料タンクから移送ポンプにより燃料が補充されることを確認してまするか？</t>
  </si>
  <si>
    <t>燃料を優先的に供給を受けるための契約または協定がありますか？</t>
  </si>
  <si>
    <t>短絡</t>
  </si>
  <si>
    <t>ケーブル</t>
  </si>
  <si>
    <t>水トリー対策として、高圧CVケーブルにはE-Eタイプ（内部・外部半導電層を同時に押し出したタイプ）が使用されているか？</t>
  </si>
  <si>
    <t>故障</t>
  </si>
  <si>
    <t>・非常用発電設備の設置　・予備機の設置
・設備診断
・保全方式（状態監視保全：CBM、時間計画保全：TBM）</t>
  </si>
  <si>
    <t>・非常用発電設備の設置　・予備機の設置
・保全方式変更（CBM、TBM）　・設備診断</t>
  </si>
  <si>
    <t>もらい事故</t>
  </si>
  <si>
    <t>地絡継電器付区分開閉器(GR付PAS)の不要動作</t>
  </si>
  <si>
    <t>・方向性地絡継電器付区分開閉器（DGR付PAS）を設置してまするか？</t>
  </si>
  <si>
    <t>・方向性GR付PASの設置</t>
  </si>
  <si>
    <t>電気機器の倒壊対策</t>
  </si>
  <si>
    <t>受変電設備、自家発電設備の耐震計算書は確認していますか？</t>
  </si>
  <si>
    <t>受変電設備、自家発電設備のアンカーボルトについて、腐食やゆるみが無いか確認していますか？</t>
  </si>
  <si>
    <t>変圧器に接続される電線、可とう導体の余長が確保されていますか？</t>
  </si>
  <si>
    <t>変圧器に接続される電線、可とう導体が地震時に接触（相間短絡）しないよう絶縁対策がされていますか？</t>
  </si>
  <si>
    <t>絶縁筒、絶縁チューブ、絶縁セパレータ等</t>
  </si>
  <si>
    <t>デスク上に設置されている監視設備について、バンド等による固定がされていますか？</t>
  </si>
  <si>
    <t>電気附属機器の倒壊対策</t>
  </si>
  <si>
    <t>機器の耐震/免震対策は実施していますか？</t>
  </si>
  <si>
    <t xml:space="preserve">
①耐震ストッパをアンカーで固定
②壁つなぎ又は上面つなぎで固定
</t>
  </si>
  <si>
    <t>委員会報告書アンケートQ5-1</t>
  </si>
  <si>
    <t>ケーブル等が損傷しない対策</t>
  </si>
  <si>
    <t>地震振動に対して、ケーブル等に変位吸収が可能な余長を見込んでいるか？</t>
  </si>
  <si>
    <t>①ハンドホール内１巻程度</t>
  </si>
  <si>
    <t>委員会報告書アンケートQ5-2</t>
  </si>
  <si>
    <t>配管等が損傷しない対策</t>
  </si>
  <si>
    <t>地震振動に対して、配管等に変位吸収が可能な措置は出来ているか？</t>
  </si>
  <si>
    <t>①緩衝防護管の挿入
②伸縮管の挿入</t>
  </si>
  <si>
    <t>委員会報告書アンケートQ7-1</t>
  </si>
  <si>
    <t>電気重要設備の設定していますか？</t>
  </si>
  <si>
    <t>委員会報告書アンケートQ7-2</t>
  </si>
  <si>
    <t>水防対策</t>
  </si>
  <si>
    <t>水防対策は実施していますか？</t>
  </si>
  <si>
    <t>機器の嵩上げ、止水/水密処理など</t>
  </si>
  <si>
    <t>委員会報告書アンケートQ7-3</t>
  </si>
  <si>
    <t>重要機器の浸水対策</t>
  </si>
  <si>
    <t>重要機器を水防ライン以上に設置していますか？</t>
  </si>
  <si>
    <t>受変電設備、自家発電設備、蓄電池設備、監視設備、通信設備、テレビ増幅器等</t>
  </si>
  <si>
    <t>電気幹線の分離</t>
  </si>
  <si>
    <t>重要幹線が供給する盤は水防ライン以上とし、幹線は系統分けにより浸水部分を非浸水部分から切り離していますか？</t>
  </si>
  <si>
    <t>オイルポンプの浸水対策</t>
  </si>
  <si>
    <t>建物内の漏水対策</t>
  </si>
  <si>
    <t>上階からの漏水等について、建物の配慮はなされてますか？</t>
  </si>
  <si>
    <t>落雷対策</t>
  </si>
  <si>
    <t>落雷による機器が損傷しない対策は実施していますか？</t>
  </si>
  <si>
    <t>①統合接地方式
②SPDの設置
③等電位ボンディング
④耐雷トランスの設置</t>
  </si>
  <si>
    <t>委員会報告書アンケートQ6-2</t>
  </si>
  <si>
    <t>高圧受変電設備の落雷対策</t>
  </si>
  <si>
    <t>高圧受電設備の雷サージ保護は実施していますか？</t>
  </si>
  <si>
    <t>①区分開閉器(PAS)もしくはｷｭｰﾋﾞｸﾙの
　引込口近接箇所に、避雷器を設置。</t>
  </si>
  <si>
    <t>電気設備機器</t>
  </si>
  <si>
    <t>電気設備の塩害対策は実施していますか？</t>
  </si>
  <si>
    <t>①塩分の遮蔽（屋内設置、GIS化など）
②絶縁の強化（耐塩碍子等の採用など）
③保守の強化（碍子の洗浄など）
④耐腐食性の向上（防錆措置など）</t>
  </si>
  <si>
    <t>PAS</t>
  </si>
  <si>
    <t>PASには塩害対策機器を採用していますか？</t>
  </si>
  <si>
    <t>①SUS製ケース形の採用（外箱）
②LA内蔵タイプの採用
③モールドコーン形の採用
　（ブッシング口出し部）</t>
  </si>
  <si>
    <t>ケーブル端末処理</t>
  </si>
  <si>
    <t>高圧ケーブルの終端接続部には耐塩害終端接続部を採用していますか？</t>
  </si>
  <si>
    <t>JCAA規格に基づく適切なケーブル終端部の採用</t>
  </si>
  <si>
    <t>函体</t>
  </si>
  <si>
    <t>キュービクル本体の塩害対策は実施していますか？</t>
  </si>
  <si>
    <t>①屋内設置
②耐塩塗装の採用
③SUS製キュービクル（箱体）の採用</t>
  </si>
  <si>
    <t>変圧器</t>
  </si>
  <si>
    <t>配電用変圧器の塩害対策は実施していますか？</t>
  </si>
  <si>
    <t>キュービクル基礎の形状</t>
  </si>
  <si>
    <t>基礎はベタ基礎としているか？ゲタ基礎の場合は風を遮断する構造となっていますか？</t>
  </si>
  <si>
    <t>①屋内設置
②屋外設置</t>
  </si>
  <si>
    <t>キュービクル箱体の構造</t>
  </si>
  <si>
    <t>扉は施錠できますか？</t>
  </si>
  <si>
    <t>隙間はパッキン等で塞いでいるか？パッキンの定期的な更新はされていますか？</t>
  </si>
  <si>
    <t>環境</t>
  </si>
  <si>
    <t>樹木等の影響はないませんか？</t>
  </si>
  <si>
    <t>キュービクルの強風対策</t>
  </si>
  <si>
    <t>風圧荷重を考慮した支持が施されているか計算書等で確認できていますか？</t>
  </si>
  <si>
    <t>（屋外設置の場合）定期点検で異常が確認できた場合、適切な処置を施していますか？</t>
  </si>
  <si>
    <t>電柱等の強風対策</t>
  </si>
  <si>
    <t>定期点検で、異常が確認できた場合、適切な処置を施していますか？</t>
  </si>
  <si>
    <t>発電設備の強風時の雨水対策</t>
  </si>
  <si>
    <t>排気口は雨水が入り込みにくいよう下向きになっていますか？</t>
  </si>
  <si>
    <t>太陽光発電設備の強風対策</t>
  </si>
  <si>
    <t>ボルト等の締付け不足はないか、作業手順書などで確認できていますか？</t>
  </si>
  <si>
    <t>定期点検で、ボルト等の緩みなどが確認できた場合、適切な処置を施していますか？</t>
  </si>
  <si>
    <t>キュービクルの降雪対策</t>
  </si>
  <si>
    <t>換気口等は塞ぐ構造になっていますか？</t>
  </si>
  <si>
    <t>下部に換気口を設けていませんか？</t>
  </si>
  <si>
    <t>扉下部に防雪対策を施していますか？</t>
  </si>
  <si>
    <t>キュービクルの設置場所</t>
  </si>
  <si>
    <t>BCPの観点から設置場所は適切ですか？</t>
  </si>
  <si>
    <t>基礎は積雪量を考慮した嵩上げなどの対策が採られていますか？</t>
  </si>
  <si>
    <t>①対策不要
②対策必要</t>
  </si>
  <si>
    <t>電柱等の鳥獣対策</t>
  </si>
  <si>
    <t>鳥獣害対策設備を設置していますか？</t>
  </si>
  <si>
    <t>電柱等の小動物対策</t>
  </si>
  <si>
    <t>支線に蛇返しを設置していますか？</t>
  </si>
  <si>
    <t>キュービクル等の鳥獣・小動物対策</t>
  </si>
  <si>
    <t>キュービクル等の鳥獣対策</t>
  </si>
  <si>
    <t>営巣できないよう隙間を少なくしていますか？</t>
  </si>
  <si>
    <t>キュービクル等の小動物対策</t>
  </si>
  <si>
    <t>腐食部の隙間はネットやカバーを施していますか？</t>
  </si>
  <si>
    <t>開口部の小動物対策</t>
  </si>
  <si>
    <t>不要な開口部はシール材等により閉塞していますか？</t>
  </si>
  <si>
    <t>高圧機器の小動物対策</t>
  </si>
  <si>
    <t>断路器などの相関にバリヤを設ける等、充電部を保護していますか？</t>
  </si>
  <si>
    <t>小動物対策</t>
  </si>
  <si>
    <t>定期点検時に糞などの有無を確認していますか？</t>
  </si>
  <si>
    <t>ケーブルのネズミ対策</t>
  </si>
  <si>
    <t>防鼠ケーブルを使用していますか？</t>
  </si>
  <si>
    <t>改修工事</t>
  </si>
  <si>
    <t>工事中でも開口部はもとに戻していますか？</t>
  </si>
  <si>
    <t>点検時</t>
  </si>
  <si>
    <t>扉を開放して現場を離れていませんか？</t>
  </si>
  <si>
    <t>あなたの建物には災害対応について作成や見直しを行う体制や組織はありますか。</t>
  </si>
  <si>
    <t>災害対策本部長が 災害計画等に明記されていますか？（指揮系統、責任の明確化）</t>
  </si>
  <si>
    <t>日常からBCPの研修・訓練が計画されていますか？</t>
  </si>
  <si>
    <t>マニュアルを管理する部門が社内に規定されていますか？</t>
  </si>
  <si>
    <t>発災時間別等の対応について、明記されていますか？</t>
  </si>
  <si>
    <t>職員などを対象とした災害訓練研修を実施していますか？</t>
  </si>
  <si>
    <t>災害対策本部の立上げ訓練を実施していますか？</t>
  </si>
  <si>
    <t>緊急地震速報設備などの情報を受発信する設備や体制を有していますか？</t>
  </si>
  <si>
    <t>緊急地震速報を受け、各自がどのように行動をとるべきか、マニュアル化されていますか？</t>
  </si>
  <si>
    <t>建築物の構造や特性を把握していますか？</t>
  </si>
  <si>
    <t>耐震性能グレードを把握していますか？</t>
  </si>
  <si>
    <t>耐震・安全性診断を受けている、もしくは診断の必要性について確認されていますか？</t>
  </si>
  <si>
    <t>災害発生後に迅速に被災建築物応急危険度判定（発災後の耐震評価）を受けることが検討されていますか？</t>
  </si>
  <si>
    <t>設備や棚などの転倒・転落物の防止措置について検討され、実施されていますか?</t>
  </si>
  <si>
    <t>緊急時、トイレの排水系統の汚水を一時的に貯留することができますか？</t>
  </si>
  <si>
    <t>電話が使用不能となった場合を想定して無線や衛星携帯電話等の代替通信設備がありますか？</t>
  </si>
  <si>
    <t>ライフライン途絶時に空調の確保が容易な設備計画をしていますか？</t>
  </si>
  <si>
    <r>
      <t xml:space="preserve"> </t>
    </r>
    <r>
      <rPr>
        <sz val="14"/>
        <color indexed="8"/>
        <rFont val="ＭＳ ゴシック"/>
        <family val="3"/>
      </rPr>
      <t>ある→</t>
    </r>
    <r>
      <rPr>
        <sz val="8"/>
        <color indexed="8"/>
        <rFont val="ＭＳ ゴシック"/>
        <family val="3"/>
      </rPr>
      <t xml:space="preserve"> （                           </t>
    </r>
    <r>
      <rPr>
        <sz val="14"/>
        <color indexed="8"/>
        <rFont val="ＭＳ ゴシック"/>
        <family val="3"/>
      </rPr>
      <t>回線）</t>
    </r>
  </si>
  <si>
    <t>参考資料</t>
  </si>
  <si>
    <t>その他</t>
  </si>
  <si>
    <t>委員会報告書2.2.1.建築</t>
  </si>
  <si>
    <t>委員会報告書2.2.1.建築</t>
  </si>
  <si>
    <t>機器類についてＢＣＰの観点を含めた配置が検討されているか？</t>
  </si>
  <si>
    <t>屋内設置、屋外設置
キュービクル・盤等の箱体</t>
  </si>
  <si>
    <t>電力インフラ停止（復旧1ヶ月以上）</t>
  </si>
  <si>
    <t>非常用電源設備、電気ガス併用熱源など</t>
  </si>
  <si>
    <t>・複数通信事業者と回線複数管路
・無線化
・衛星電話の準備
・無線設備（トランシーバー）の準備</t>
  </si>
  <si>
    <t>電力会社からの電力供給断
（72時間程度）</t>
  </si>
  <si>
    <t>地絡・絶縁不良</t>
  </si>
  <si>
    <t>地絡が発生した場合、波及回避や影響範囲の最小化が図れていますか？</t>
  </si>
  <si>
    <t>気中開閉器（PAS）、漏電遮断器（ELB）、接地、絶縁監視、保全（定期・予防）など</t>
  </si>
  <si>
    <t>地絡も含め絶縁抵抗測定などの保全(定期・予防)にて確認してますか？</t>
  </si>
  <si>
    <t>保全(定期・予防)、絶縁抵抗測定など</t>
  </si>
  <si>
    <t>ポンプシェルター型、油中ポンプまたはポンプを水防ライン以上に設置となっていますか？</t>
  </si>
  <si>
    <t>瞬時停電・電力低下
瞬時電圧低下</t>
  </si>
  <si>
    <t>瞬停・電力低下および瞬時電圧低下対策は行っていますか？</t>
  </si>
  <si>
    <t>・UPS、瞬低補償装置等の設置
　　（主要機器・重要機器など）
・遅延釈放型電磁開閉器
・瞬低再起動機能の具備
・水銀ランプ等のLED化
・UVRの設定変更</t>
  </si>
  <si>
    <t>①屋内設置orキュービクル内設置
　（換気ガラリ塩害フィルター設置含む）
②耐塩ブッシングの採用
③ブッシング部のダクト養生
④耐塩塗装の採用</t>
  </si>
  <si>
    <t>※その他項目は総合判定に含まず</t>
  </si>
  <si>
    <t>設問数</t>
  </si>
  <si>
    <t>重要度設問数</t>
  </si>
  <si>
    <t>重要度BCP
実施総数</t>
  </si>
  <si>
    <t>重要度BCP
実施割合</t>
  </si>
  <si>
    <t>重要度
設問総数</t>
  </si>
  <si>
    <t>BCP
実施割合</t>
  </si>
  <si>
    <t>BCP
実施総数</t>
  </si>
  <si>
    <t>BCP
設問総数</t>
  </si>
  <si>
    <t>BCPチェックシート【一般編】　総合評価表</t>
  </si>
  <si>
    <t>＜所見＞</t>
  </si>
  <si>
    <t>総合評価</t>
  </si>
  <si>
    <t>委員会報告書3.1
委員会報告書アンケートQ5-1</t>
  </si>
  <si>
    <t>委員会報告書3.3
委員会報告書アンケートQ7-3</t>
  </si>
  <si>
    <t>委員会報告書3.3</t>
  </si>
  <si>
    <t>2018年度報告書3.3</t>
  </si>
  <si>
    <t>委員会報告書3.4</t>
  </si>
  <si>
    <t>委員会報告書3.5　表3.5.1.1</t>
  </si>
  <si>
    <t>委員会報告書3.5　表3.5.2.5</t>
  </si>
  <si>
    <t>委員会報告書3.6　図3.6.1</t>
  </si>
  <si>
    <t>委員会報告書3.6　図3.6.3</t>
  </si>
  <si>
    <t>委員会報告書3.　図3.6.6</t>
  </si>
  <si>
    <t>委員会報告書3.6　図3.6.2</t>
  </si>
  <si>
    <t>委員会報告書3.6　図3.6.4</t>
  </si>
  <si>
    <t>委員会報告書3.6　図3.6.5</t>
  </si>
  <si>
    <t>委員会報告書3.7　図3.7.1</t>
  </si>
  <si>
    <t>委員会報告書3.7　図3.7.2</t>
  </si>
  <si>
    <t>委員会報告書3.7　図3.7.3　図3.7.5</t>
  </si>
  <si>
    <t>委員会報告書3.7　図3.7.4</t>
  </si>
  <si>
    <t>委員会報告書3.7　図3.7.7</t>
  </si>
  <si>
    <t>委員会報告書3.7　図3.7.6</t>
  </si>
  <si>
    <t xml:space="preserve"> （はい→
具体的設置基準：建物が破損していない）</t>
  </si>
  <si>
    <t>＜注記＞1）　　　　　網掛け箇所は「BCP重要度」となる設問　　　　　　　　　　　　　　　　　　　　　　　　　　　　　　　　　　　　　　　　　　　　　　　　　　　　　　　　　　　　　　　　　　　　　　　　
　　　　2）想定建物：一般事務所ビル（延べ面積１０，０００㎡以下/高圧受電）</t>
  </si>
  <si>
    <t>BCPチェックシート【電気設備/高圧受変電設備編】　総合評価表</t>
  </si>
  <si>
    <t>－</t>
  </si>
  <si>
    <t>注意事項</t>
  </si>
  <si>
    <t>・本Excelデータの著作権は関西電力送配電(株)殿(受託当時：関西電力(株)殿)にあります。</t>
  </si>
  <si>
    <t>・利用する際は出典の表示をお願いします。</t>
  </si>
  <si>
    <t>・掲載している情報について、万が一誤りなどがありましたら、(一社)電気設備学会関西支部，又は問い合わせフォームよりご連絡ください。</t>
  </si>
  <si>
    <t>・本情報を用いたことで、利用者に損失等が発生した場合でも、(一社)電気設備学会は責任を負いかねます。</t>
  </si>
  <si>
    <t>問合せ先・連絡先</t>
  </si>
  <si>
    <t>(一社)電気設備学会関西支部</t>
  </si>
  <si>
    <t>TEL：06-6375-6409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</si>
</sst>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0%"/>
    <numFmt numFmtId="179" formatCode="[$]ggge&quot;年&quot;m&quot;月&quot;d&quot;日&quot;;@"/>
    <numFmt numFmtId="180" formatCode="[$-411]gge&quot;年&quot;m&quot;月&quot;d&quot;日&quot;;@"/>
    <numFmt numFmtId="181" formatCode="[$]gge&quot;年&quot;m&quot;月&quot;d&quot;日&quot;;@"/>
  </numFmts>
  <fonts count="77">
    <font>
      <sz val="11"/>
      <name val="ＭＳ Ｐゴシック"/>
      <family val="3"/>
    </font>
    <font>
      <sz val="12"/>
      <name val="ＭＳ Ｐゴシック"/>
      <family val="3"/>
    </font>
    <font>
      <sz val="14"/>
      <name val="ＭＳ Ｐゴシック"/>
      <family val="3"/>
    </font>
    <font>
      <b/>
      <sz val="12"/>
      <color indexed="8"/>
      <name val="ＭＳ Ｐゴシック"/>
      <family val="3"/>
    </font>
    <font>
      <sz val="10"/>
      <color indexed="8"/>
      <name val="ＭＳ Ｐゴシック"/>
      <family val="3"/>
    </font>
    <font>
      <sz val="14"/>
      <color indexed="8"/>
      <name val="ＭＳ ゴシック"/>
      <family val="3"/>
    </font>
    <font>
      <sz val="6"/>
      <name val="ＭＳ Ｐゴシック"/>
      <family val="3"/>
    </font>
    <font>
      <sz val="8"/>
      <color indexed="8"/>
      <name val="ＭＳ ゴシック"/>
      <family val="3"/>
    </font>
    <font>
      <sz val="16"/>
      <name val="ＭＳ ゴシック"/>
      <family val="3"/>
    </font>
    <font>
      <sz val="16"/>
      <color indexed="8"/>
      <name val="ＭＳ ゴシック"/>
      <family val="3"/>
    </font>
    <font>
      <sz val="16"/>
      <name val="ＭＳ Ｐゴシック"/>
      <family val="3"/>
    </font>
    <font>
      <b/>
      <sz val="16"/>
      <color indexed="8"/>
      <name val="ＭＳ Ｐゴシック"/>
      <family val="3"/>
    </font>
    <font>
      <sz val="11"/>
      <color indexed="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2"/>
      <color indexed="8"/>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4"/>
      <color indexed="8"/>
      <name val="ＭＳ ゴシック"/>
      <family val="3"/>
    </font>
    <font>
      <sz val="11"/>
      <color indexed="10"/>
      <name val="ＭＳ ゴシック"/>
      <family val="3"/>
    </font>
    <font>
      <u val="single"/>
      <sz val="14"/>
      <color indexed="10"/>
      <name val="ＭＳ ゴシック"/>
      <family val="3"/>
    </font>
    <font>
      <sz val="14"/>
      <color indexed="8"/>
      <name val="ＭＳ Ｐゴシック"/>
      <family val="3"/>
    </font>
    <font>
      <b/>
      <sz val="14"/>
      <color indexed="8"/>
      <name val="ＭＳ ゴシック"/>
      <family val="3"/>
    </font>
    <font>
      <sz val="11"/>
      <color indexed="8"/>
      <name val="ＭＳ ゴシック"/>
      <family val="3"/>
    </font>
    <font>
      <sz val="13.95"/>
      <color indexed="8"/>
      <name val="ＭＳ ゴシック"/>
      <family val="3"/>
    </font>
    <font>
      <sz val="12"/>
      <color indexed="10"/>
      <name val="ＭＳ ゴシック"/>
      <family val="3"/>
    </font>
    <font>
      <sz val="16"/>
      <color indexed="8"/>
      <name val="ＭＳ Ｐゴシック"/>
      <family val="3"/>
    </font>
    <font>
      <b/>
      <sz val="24"/>
      <name val="ＭＳ Ｐゴシック"/>
      <family val="3"/>
    </font>
    <font>
      <b/>
      <sz val="16"/>
      <color indexed="8"/>
      <name val="Calibri"/>
      <family val="2"/>
    </font>
    <font>
      <sz val="11"/>
      <color theme="1"/>
      <name val="Calibri"/>
      <family val="3"/>
    </font>
    <font>
      <sz val="11"/>
      <color theme="0"/>
      <name val="Calibri"/>
      <family val="3"/>
    </font>
    <font>
      <b/>
      <sz val="18"/>
      <color theme="3"/>
      <name val="Calibri"/>
      <family val="3"/>
    </font>
    <font>
      <b/>
      <sz val="11"/>
      <color rgb="FFFFFFFF"/>
      <name val="Calibri"/>
      <family val="3"/>
    </font>
    <font>
      <sz val="11"/>
      <color rgb="FF9C6500"/>
      <name val="Calibri"/>
      <family val="3"/>
    </font>
    <font>
      <u val="single"/>
      <sz val="11"/>
      <color rgb="FF0000FF"/>
      <name val="Calibri"/>
      <family val="3"/>
    </font>
    <font>
      <sz val="12"/>
      <color indexed="8"/>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rgb="FF800080"/>
      <name val="Calibri"/>
      <family val="3"/>
    </font>
    <font>
      <sz val="11"/>
      <color rgb="FF006100"/>
      <name val="Calibri"/>
      <family val="3"/>
    </font>
    <font>
      <sz val="24"/>
      <color rgb="FF000000"/>
      <name val="ＭＳ ゴシック"/>
      <family val="3"/>
    </font>
    <font>
      <sz val="11"/>
      <color rgb="FFFF0000"/>
      <name val="ＭＳ ゴシック"/>
      <family val="3"/>
    </font>
    <font>
      <u val="single"/>
      <sz val="14"/>
      <color rgb="FFFF0000"/>
      <name val="ＭＳ ゴシック"/>
      <family val="3"/>
    </font>
    <font>
      <sz val="14"/>
      <color theme="1"/>
      <name val="ＭＳ ゴシック"/>
      <family val="3"/>
    </font>
    <font>
      <sz val="14"/>
      <color theme="1"/>
      <name val="ＭＳ Ｐゴシック"/>
      <family val="3"/>
    </font>
    <font>
      <b/>
      <sz val="14"/>
      <color theme="1"/>
      <name val="ＭＳ ゴシック"/>
      <family val="3"/>
    </font>
    <font>
      <sz val="24"/>
      <color theme="1"/>
      <name val="ＭＳ ゴシック"/>
      <family val="3"/>
    </font>
    <font>
      <sz val="11"/>
      <color theme="1"/>
      <name val="ＭＳ ゴシック"/>
      <family val="3"/>
    </font>
    <font>
      <sz val="13.95"/>
      <color theme="1"/>
      <name val="ＭＳ ゴシック"/>
      <family val="3"/>
    </font>
    <font>
      <sz val="8"/>
      <color theme="1"/>
      <name val="ＭＳ ゴシック"/>
      <family val="3"/>
    </font>
    <font>
      <sz val="12"/>
      <color rgb="FFFF0000"/>
      <name val="ＭＳ ゴシック"/>
      <family val="3"/>
    </font>
    <font>
      <sz val="16"/>
      <color theme="1"/>
      <name val="ＭＳ ゴシック"/>
      <family val="3"/>
    </font>
    <font>
      <sz val="16"/>
      <color theme="1"/>
      <name val="ＭＳ Ｐゴシック"/>
      <family val="3"/>
    </font>
    <font>
      <sz val="16"/>
      <color rgb="FF00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border>
    <border>
      <left style="thin"/>
      <right style="thin"/>
      <top/>
      <bottom style="thin"/>
    </border>
    <border>
      <left style="thin"/>
      <right>
        <color indexed="63"/>
      </right>
      <top>
        <color indexed="8"/>
      </top>
      <bottom style="thin"/>
    </border>
    <border>
      <left style="thin"/>
      <right style="thin"/>
      <top style="thin"/>
      <bottom style="thin"/>
    </border>
    <border>
      <left style="thin"/>
      <right/>
      <top style="thin"/>
      <bottom style="thin"/>
    </border>
    <border>
      <left style="thin">
        <color indexed="8"/>
      </left>
      <right style="thin">
        <color indexed="8"/>
      </right>
      <top style="thin">
        <color indexed="8"/>
      </top>
      <bottom style="thin"/>
    </border>
    <border>
      <left>
        <color indexed="63"/>
      </left>
      <right style="thin"/>
      <top>
        <color indexed="63"/>
      </top>
      <bottom style="thin"/>
    </border>
    <border>
      <left style="thin">
        <color indexed="8"/>
      </left>
      <right style="thin">
        <color indexed="8"/>
      </right>
      <top/>
      <bottom style="thin">
        <color indexed="8"/>
      </bottom>
    </border>
    <border>
      <left style="thin"/>
      <right style="medium"/>
      <top>
        <color indexed="63"/>
      </top>
      <bottom style="medium"/>
    </border>
    <border>
      <left style="medium"/>
      <right style="thin"/>
      <top style="thin"/>
      <bottom style="medium"/>
    </border>
    <border>
      <left style="thin"/>
      <right style="thin"/>
      <top style="thin"/>
      <bottom style="medium"/>
    </border>
    <border>
      <left style="medium"/>
      <right style="thin"/>
      <top/>
      <bottom style="thin"/>
    </border>
    <border>
      <left style="thin"/>
      <right style="thin"/>
      <top style="thin"/>
      <bottom>
        <color indexed="63"/>
      </bottom>
    </border>
    <border>
      <left style="medium"/>
      <right style="thin"/>
      <top style="medium"/>
      <bottom style="medium"/>
    </border>
    <border>
      <left style="medium"/>
      <right style="thin"/>
      <top>
        <color indexed="8"/>
      </top>
      <bottom style="medium"/>
    </border>
    <border>
      <left style="thin"/>
      <right style="medium"/>
      <top style="thin"/>
      <bottom style="medium"/>
    </border>
    <border>
      <left style="thin"/>
      <right style="medium"/>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bottom style="medium"/>
    </border>
    <border>
      <left style="thin"/>
      <right>
        <color indexed="63"/>
      </right>
      <top>
        <color indexed="63"/>
      </top>
      <bottom style="medium"/>
    </border>
    <border>
      <left style="medium"/>
      <right style="medium"/>
      <top/>
      <bottom style="medium"/>
    </border>
    <border>
      <left/>
      <right style="thin">
        <color indexed="8"/>
      </right>
      <top style="thin">
        <color indexed="8"/>
      </top>
      <bottom style="thin">
        <color indexed="8"/>
      </bottom>
    </border>
    <border>
      <left/>
      <right style="thin">
        <color indexed="8"/>
      </right>
      <top style="thin">
        <color rgb="FF000000"/>
      </top>
      <bottom style="thin">
        <color indexed="8"/>
      </bottom>
    </border>
    <border>
      <left style="thin">
        <color indexed="8"/>
      </left>
      <right style="thin">
        <color indexed="8"/>
      </right>
      <top style="thin">
        <color indexed="8"/>
      </top>
      <bottom style="thin">
        <color rgb="FF000000"/>
      </bottom>
    </border>
    <border>
      <left style="thin">
        <color indexed="8"/>
      </left>
      <right style="thin">
        <color indexed="8"/>
      </right>
      <top style="thin">
        <color rgb="FF000000"/>
      </top>
      <bottom style="thin">
        <color indexed="8"/>
      </bottom>
    </border>
    <border>
      <left style="thin">
        <color indexed="8"/>
      </left>
      <right>
        <color indexed="63"/>
      </right>
      <top style="thin">
        <color indexed="8"/>
      </top>
      <bottom style="thin">
        <color rgb="FF000000"/>
      </bottom>
    </border>
    <border>
      <left/>
      <right style="thin">
        <color indexed="8"/>
      </right>
      <top style="thin">
        <color indexed="8"/>
      </top>
      <bottom style="thin">
        <color rgb="FF000000"/>
      </bottom>
    </border>
    <border>
      <left style="thin">
        <color indexed="8"/>
      </left>
      <right style="thin">
        <color indexed="8"/>
      </right>
      <top/>
      <bottom/>
    </border>
    <border>
      <left style="thin">
        <color indexed="8"/>
      </left>
      <right style="thin">
        <color indexed="8"/>
      </right>
      <top style="thin"/>
      <bottom style="thin"/>
    </border>
    <border>
      <left>
        <color indexed="63"/>
      </left>
      <right>
        <color indexed="63"/>
      </right>
      <top>
        <color indexed="63"/>
      </top>
      <bottom style="medium"/>
    </border>
    <border>
      <left>
        <color indexed="63"/>
      </left>
      <right style="thin"/>
      <top style="medium"/>
      <bottom style="medium"/>
    </border>
    <border>
      <left style="medium"/>
      <right style="medium"/>
      <top style="medium"/>
      <bottom style="medium"/>
    </border>
    <border>
      <left>
        <color indexed="63"/>
      </left>
      <right>
        <color indexed="63"/>
      </right>
      <top>
        <color indexed="8"/>
      </top>
      <bottom style="thin"/>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medium"/>
    </border>
    <border>
      <left>
        <color indexed="63"/>
      </left>
      <right style="medium"/>
      <top style="medium"/>
      <bottom>
        <color indexed="63"/>
      </bottom>
    </border>
    <border>
      <left>
        <color indexed="63"/>
      </left>
      <right style="thin">
        <color indexed="8"/>
      </right>
      <top>
        <color indexed="63"/>
      </top>
      <bottom>
        <color indexed="63"/>
      </bottom>
    </border>
    <border>
      <left>
        <color indexed="63"/>
      </left>
      <right style="thin">
        <color indexed="8"/>
      </right>
      <top style="thin"/>
      <bottom style="thin"/>
    </border>
    <border>
      <left/>
      <right style="thin">
        <color indexed="8"/>
      </right>
      <top style="thin">
        <color indexed="8"/>
      </top>
      <bottom>
        <color indexed="63"/>
      </bottom>
    </border>
    <border>
      <left style="thin">
        <color indexed="8"/>
      </left>
      <right style="thin">
        <color indexed="8"/>
      </right>
      <top style="thin"/>
      <bottom style="thin">
        <color indexed="8"/>
      </bottom>
    </border>
    <border>
      <left style="thin">
        <color indexed="8"/>
      </left>
      <right style="thin">
        <color indexed="8"/>
      </right>
      <top/>
      <bottom style="thin">
        <color rgb="FF000000"/>
      </bottom>
    </border>
    <border>
      <left style="thin">
        <color indexed="8"/>
      </left>
      <right style="thin">
        <color indexed="8"/>
      </right>
      <top style="thin"/>
      <bottom>
        <color indexed="63"/>
      </bottom>
    </border>
    <border>
      <left style="thin">
        <color indexed="8"/>
      </left>
      <right>
        <color indexed="63"/>
      </right>
      <top style="thin">
        <color indexed="8"/>
      </top>
      <bottom style="thin"/>
    </border>
    <border>
      <left/>
      <right style="thin">
        <color indexed="8"/>
      </right>
      <top style="thin">
        <color indexed="8"/>
      </top>
      <bottom style="thin"/>
    </border>
    <border>
      <left style="thin"/>
      <right style="thin">
        <color indexed="8"/>
      </right>
      <top style="thin"/>
      <bottom style="thin"/>
    </border>
    <border>
      <left style="thin">
        <color indexed="8"/>
      </left>
      <right style="thin"/>
      <top style="thin"/>
      <bottom style="thin"/>
    </border>
    <border>
      <left style="thin"/>
      <right>
        <color indexed="63"/>
      </right>
      <top>
        <color indexed="63"/>
      </top>
      <bottom>
        <color indexed="63"/>
      </bottom>
    </border>
    <border>
      <left style="thin">
        <color indexed="8"/>
      </left>
      <right style="thin"/>
      <top>
        <color indexed="63"/>
      </top>
      <bottom>
        <color indexed="63"/>
      </bottom>
    </border>
    <border>
      <left style="thin">
        <color indexed="8"/>
      </left>
      <right style="thin"/>
      <top style="thin">
        <color indexed="8"/>
      </top>
      <bottom style="thin">
        <color indexed="8"/>
      </bottom>
    </border>
    <border>
      <left style="thin">
        <color indexed="8"/>
      </left>
      <right style="thin"/>
      <top style="thin">
        <color indexed="8"/>
      </top>
      <bottom/>
    </border>
    <border>
      <left style="thin">
        <color indexed="8"/>
      </left>
      <right style="thin"/>
      <top style="thin">
        <color indexed="8"/>
      </top>
      <bottom style="thin">
        <color rgb="FF000000"/>
      </bottom>
    </border>
    <border>
      <left style="thin"/>
      <right style="thin">
        <color indexed="8"/>
      </right>
      <top style="thin"/>
      <bottom>
        <color indexed="63"/>
      </bottom>
    </border>
    <border>
      <left style="thin">
        <color indexed="8"/>
      </left>
      <right style="thin"/>
      <top style="thin"/>
      <bottom style="thin">
        <color indexed="8"/>
      </bottom>
    </border>
    <border>
      <left style="thin">
        <color indexed="8"/>
      </left>
      <right style="thin"/>
      <top style="thin">
        <color indexed="8"/>
      </top>
      <bottom style="thin"/>
    </border>
    <border>
      <left style="thin"/>
      <right style="thin">
        <color indexed="8"/>
      </right>
      <top/>
      <bottom/>
    </border>
    <border>
      <left style="thin">
        <color indexed="8"/>
      </left>
      <right style="thin"/>
      <top>
        <color indexed="63"/>
      </top>
      <bottom style="thin">
        <color indexed="8"/>
      </bottom>
    </border>
    <border>
      <left style="thin"/>
      <right style="thin">
        <color indexed="8"/>
      </right>
      <top>
        <color indexed="63"/>
      </top>
      <bottom style="thin"/>
    </border>
    <border>
      <left style="thin">
        <color indexed="8"/>
      </left>
      <right style="thin"/>
      <top>
        <color indexed="63"/>
      </top>
      <bottom style="thin">
        <color rgb="FF000000"/>
      </bottom>
    </border>
    <border>
      <left style="thin">
        <color indexed="8"/>
      </left>
      <right>
        <color indexed="63"/>
      </right>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bottom style="thin">
        <color indexed="8"/>
      </bottom>
    </border>
    <border>
      <left>
        <color indexed="63"/>
      </left>
      <right style="thin">
        <color indexed="8"/>
      </right>
      <top>
        <color indexed="63"/>
      </top>
      <bottom style="thin"/>
    </border>
    <border>
      <left>
        <color indexed="63"/>
      </left>
      <right>
        <color indexed="63"/>
      </right>
      <top style="thin"/>
      <bottom style="thin"/>
    </border>
    <border>
      <left>
        <color indexed="63"/>
      </left>
      <right style="thin">
        <color indexed="8"/>
      </right>
      <top style="thin"/>
      <bottom style="thin">
        <color indexed="8"/>
      </bottom>
    </border>
    <border>
      <left style="thin">
        <color indexed="8"/>
      </left>
      <right>
        <color indexed="63"/>
      </right>
      <top>
        <color indexed="63"/>
      </top>
      <bottom>
        <color indexed="63"/>
      </bottom>
    </border>
    <border>
      <left style="thin">
        <color indexed="8"/>
      </left>
      <right>
        <color indexed="63"/>
      </right>
      <top style="thin">
        <color rgb="FF000000"/>
      </top>
      <bottom style="thin">
        <color indexed="8"/>
      </bottom>
    </border>
    <border>
      <left style="thin">
        <color indexed="8"/>
      </left>
      <right>
        <color indexed="63"/>
      </right>
      <top/>
      <bottom style="thin">
        <color rgb="FF000000"/>
      </bottom>
    </border>
    <border>
      <left style="thin">
        <color indexed="8"/>
      </left>
      <right>
        <color indexed="63"/>
      </right>
      <top style="thin"/>
      <bottom style="thin"/>
    </border>
    <border>
      <left>
        <color indexed="63"/>
      </left>
      <right style="thin">
        <color indexed="8"/>
      </right>
      <top/>
      <bottom style="thin">
        <color rgb="FF000000"/>
      </bottom>
    </border>
    <border>
      <left style="thin">
        <color indexed="8"/>
      </left>
      <right style="thin"/>
      <top>
        <color indexed="63"/>
      </top>
      <bottom style="thin"/>
    </border>
    <border>
      <left style="thin"/>
      <right/>
      <top style="thin"/>
      <bottom>
        <color indexed="63"/>
      </bottom>
    </border>
    <border>
      <left style="thin"/>
      <right style="thin"/>
      <top/>
      <bottom/>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border>
    <border>
      <left style="medium"/>
      <right>
        <color indexed="63"/>
      </right>
      <top style="medium"/>
      <bottom>
        <color indexed="63"/>
      </bottom>
    </border>
    <border>
      <left>
        <color indexed="63"/>
      </left>
      <right>
        <color indexed="63"/>
      </right>
      <top style="medium"/>
      <bottom>
        <color indexed="63"/>
      </bottom>
    </border>
    <border>
      <left style="thin"/>
      <right/>
      <top style="medium"/>
      <bottom>
        <color indexed="63"/>
      </bottom>
    </border>
    <border>
      <left>
        <color indexed="63"/>
      </left>
      <right style="thin"/>
      <top style="medium"/>
      <bottom>
        <color indexed="63"/>
      </bottom>
    </border>
    <border>
      <left>
        <color indexed="63"/>
      </left>
      <right style="thin">
        <color indexed="8"/>
      </right>
      <top style="thin"/>
      <bottom>
        <color indexed="63"/>
      </bottom>
    </border>
    <border>
      <left>
        <color indexed="63"/>
      </left>
      <right/>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top style="thin"/>
      <bottom>
        <color indexed="8"/>
      </bottom>
    </border>
    <border>
      <left style="medium"/>
      <right>
        <color indexed="63"/>
      </right>
      <top style="thin"/>
      <bottom>
        <color indexed="63"/>
      </bottom>
    </border>
    <border>
      <left>
        <color indexed="63"/>
      </left>
      <right style="thin"/>
      <top style="thin"/>
      <bottom/>
    </border>
    <border>
      <left style="thin">
        <color indexed="8"/>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0" fontId="54" fillId="0" borderId="5"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0" borderId="7" applyNumberFormat="0" applyFill="0" applyAlignment="0" applyProtection="0"/>
    <xf numFmtId="0" fontId="58" fillId="30" borderId="8" applyNumberFormat="0" applyAlignment="0" applyProtection="0"/>
    <xf numFmtId="0" fontId="59" fillId="0" borderId="0" applyNumberForma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336">
    <xf numFmtId="0" fontId="0" fillId="0" borderId="0" xfId="0" applyFill="1" applyBorder="1" applyAlignment="1">
      <alignment/>
    </xf>
    <xf numFmtId="0" fontId="63" fillId="0" borderId="0" xfId="0" applyFont="1" applyFill="1" applyBorder="1" applyAlignment="1">
      <alignment vertical="center"/>
    </xf>
    <xf numFmtId="0" fontId="64" fillId="0" borderId="0" xfId="0" applyFont="1" applyFill="1" applyBorder="1" applyAlignment="1">
      <alignment horizontal="center" vertical="center" wrapText="1"/>
    </xf>
    <xf numFmtId="0" fontId="65" fillId="0" borderId="0" xfId="0" applyFont="1" applyFill="1" applyBorder="1" applyAlignment="1">
      <alignment horizontal="right" vertical="center"/>
    </xf>
    <xf numFmtId="0" fontId="66" fillId="28" borderId="9" xfId="0" applyFont="1" applyFill="1" applyBorder="1" applyAlignment="1">
      <alignment vertical="center"/>
    </xf>
    <xf numFmtId="0" fontId="66" fillId="0" borderId="9" xfId="0" applyFont="1" applyFill="1" applyBorder="1" applyAlignment="1">
      <alignment vertical="center"/>
    </xf>
    <xf numFmtId="0" fontId="66" fillId="0" borderId="10" xfId="0" applyFont="1" applyFill="1" applyBorder="1" applyAlignment="1">
      <alignment vertical="center"/>
    </xf>
    <xf numFmtId="0" fontId="66" fillId="0" borderId="10" xfId="0" applyFont="1" applyFill="1" applyBorder="1" applyAlignment="1">
      <alignment vertical="center" wrapText="1"/>
    </xf>
    <xf numFmtId="0" fontId="67" fillId="28" borderId="11" xfId="0" applyFont="1" applyFill="1" applyBorder="1" applyAlignment="1">
      <alignment vertical="center" wrapText="1"/>
    </xf>
    <xf numFmtId="0" fontId="67" fillId="28" borderId="12" xfId="0" applyFont="1" applyFill="1" applyBorder="1" applyAlignment="1">
      <alignment vertical="center" wrapText="1"/>
    </xf>
    <xf numFmtId="0" fontId="67" fillId="0" borderId="13" xfId="0" applyFont="1" applyFill="1" applyBorder="1" applyAlignment="1">
      <alignment vertical="center" wrapText="1"/>
    </xf>
    <xf numFmtId="0" fontId="67" fillId="0" borderId="14" xfId="0" applyFont="1" applyFill="1" applyBorder="1" applyAlignment="1">
      <alignment vertical="center" wrapText="1"/>
    </xf>
    <xf numFmtId="0" fontId="67" fillId="33" borderId="13" xfId="0" applyFont="1" applyFill="1" applyBorder="1" applyAlignment="1">
      <alignment vertical="center" wrapText="1"/>
    </xf>
    <xf numFmtId="0" fontId="67" fillId="33" borderId="14" xfId="0" applyFont="1" applyFill="1" applyBorder="1" applyAlignment="1">
      <alignment vertical="center" wrapText="1"/>
    </xf>
    <xf numFmtId="0" fontId="66" fillId="28" borderId="9" xfId="0" applyFont="1" applyFill="1" applyBorder="1" applyAlignment="1">
      <alignment vertical="center" wrapText="1"/>
    </xf>
    <xf numFmtId="0" fontId="66" fillId="0" borderId="9" xfId="0" applyFont="1" applyFill="1" applyBorder="1" applyAlignment="1">
      <alignment vertical="center" wrapText="1"/>
    </xf>
    <xf numFmtId="0" fontId="66" fillId="0" borderId="15" xfId="0" applyFont="1" applyFill="1" applyBorder="1" applyAlignment="1">
      <alignment vertical="center"/>
    </xf>
    <xf numFmtId="0" fontId="67" fillId="28" borderId="13" xfId="0" applyFont="1" applyFill="1" applyBorder="1" applyAlignment="1">
      <alignment vertical="center" wrapText="1"/>
    </xf>
    <xf numFmtId="0" fontId="67" fillId="28" borderId="14" xfId="0" applyFont="1" applyFill="1" applyBorder="1" applyAlignment="1">
      <alignment vertical="center" wrapText="1"/>
    </xf>
    <xf numFmtId="1" fontId="66" fillId="0" borderId="13" xfId="0" applyNumberFormat="1" applyFont="1" applyFill="1" applyBorder="1" applyAlignment="1">
      <alignment vertical="center" textRotation="255"/>
    </xf>
    <xf numFmtId="1" fontId="66" fillId="0" borderId="16" xfId="0" applyNumberFormat="1" applyFont="1" applyFill="1" applyBorder="1" applyAlignment="1">
      <alignment horizontal="center" vertical="center" wrapText="1"/>
    </xf>
    <xf numFmtId="0" fontId="66" fillId="28" borderId="17" xfId="0" applyFont="1" applyFill="1" applyBorder="1" applyAlignment="1">
      <alignment vertical="center"/>
    </xf>
    <xf numFmtId="0" fontId="66" fillId="28" borderId="15" xfId="0" applyFont="1" applyFill="1" applyBorder="1" applyAlignment="1">
      <alignment vertical="center" wrapText="1"/>
    </xf>
    <xf numFmtId="0" fontId="66" fillId="0" borderId="17" xfId="0" applyFont="1" applyFill="1" applyBorder="1" applyAlignment="1">
      <alignment vertical="center" wrapText="1"/>
    </xf>
    <xf numFmtId="0" fontId="2" fillId="0" borderId="0"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3" xfId="0" applyFont="1" applyFill="1" applyBorder="1" applyAlignment="1">
      <alignment horizontal="center" vertical="center"/>
    </xf>
    <xf numFmtId="0" fontId="66" fillId="0" borderId="0" xfId="0" applyFont="1" applyFill="1" applyBorder="1" applyAlignment="1">
      <alignment horizontal="left" vertical="center"/>
    </xf>
    <xf numFmtId="0" fontId="66" fillId="0" borderId="0" xfId="0" applyFont="1" applyFill="1" applyBorder="1" applyAlignment="1">
      <alignmen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center" vertical="center"/>
    </xf>
    <xf numFmtId="0" fontId="66" fillId="0" borderId="0" xfId="0" applyFont="1" applyFill="1" applyBorder="1" applyAlignment="1">
      <alignment horizontal="left" vertical="center" wrapText="1"/>
    </xf>
    <xf numFmtId="0" fontId="2" fillId="0" borderId="22" xfId="0" applyFont="1" applyFill="1" applyBorder="1" applyAlignment="1">
      <alignment horizontal="center" vertical="center"/>
    </xf>
    <xf numFmtId="0" fontId="66" fillId="0" borderId="0" xfId="0" applyFont="1" applyFill="1" applyBorder="1" applyAlignment="1">
      <alignment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0" xfId="0" applyFont="1" applyFill="1" applyBorder="1" applyAlignment="1">
      <alignment/>
    </xf>
    <xf numFmtId="0" fontId="0" fillId="0" borderId="0" xfId="0" applyFill="1" applyBorder="1" applyAlignment="1">
      <alignment horizontal="center" vertical="center"/>
    </xf>
    <xf numFmtId="0" fontId="66" fillId="28" borderId="33" xfId="0" applyFont="1" applyFill="1" applyBorder="1" applyAlignment="1">
      <alignment vertical="center" wrapText="1"/>
    </xf>
    <xf numFmtId="0" fontId="66" fillId="0" borderId="33" xfId="0" applyFont="1" applyFill="1" applyBorder="1" applyAlignment="1">
      <alignment vertical="center" wrapText="1"/>
    </xf>
    <xf numFmtId="0" fontId="66" fillId="0" borderId="33" xfId="0" applyFont="1" applyFill="1" applyBorder="1" applyAlignment="1">
      <alignment vertical="center"/>
    </xf>
    <xf numFmtId="0" fontId="66" fillId="28" borderId="33" xfId="0" applyFont="1" applyFill="1" applyBorder="1" applyAlignment="1">
      <alignment vertical="center"/>
    </xf>
    <xf numFmtId="0" fontId="66" fillId="28" borderId="34" xfId="0" applyFont="1" applyFill="1" applyBorder="1" applyAlignment="1">
      <alignment vertical="center"/>
    </xf>
    <xf numFmtId="0" fontId="66" fillId="28" borderId="35" xfId="0" applyFont="1" applyFill="1" applyBorder="1" applyAlignment="1">
      <alignment vertical="center" wrapText="1"/>
    </xf>
    <xf numFmtId="0" fontId="66" fillId="0" borderId="36" xfId="0" applyFont="1" applyFill="1" applyBorder="1" applyAlignment="1">
      <alignment vertical="center" wrapText="1"/>
    </xf>
    <xf numFmtId="0" fontId="66" fillId="28" borderId="37" xfId="0" applyFont="1" applyFill="1" applyBorder="1" applyAlignment="1">
      <alignment horizontal="left" vertical="center" wrapText="1"/>
    </xf>
    <xf numFmtId="0" fontId="66" fillId="0" borderId="13" xfId="0" applyFont="1" applyFill="1" applyBorder="1" applyAlignment="1">
      <alignment horizontal="center" vertical="center"/>
    </xf>
    <xf numFmtId="0" fontId="66" fillId="0" borderId="38" xfId="0" applyFont="1" applyFill="1" applyBorder="1" applyAlignment="1">
      <alignment vertical="center"/>
    </xf>
    <xf numFmtId="0" fontId="66" fillId="28" borderId="39" xfId="0" applyFont="1" applyFill="1" applyBorder="1" applyAlignment="1">
      <alignment vertical="center" wrapText="1"/>
    </xf>
    <xf numFmtId="0" fontId="66" fillId="0" borderId="40" xfId="0" applyFont="1" applyFill="1" applyBorder="1" applyAlignment="1">
      <alignment vertical="center"/>
    </xf>
    <xf numFmtId="0" fontId="66" fillId="28" borderId="40" xfId="0" applyFont="1" applyFill="1" applyBorder="1" applyAlignment="1">
      <alignment vertical="center"/>
    </xf>
    <xf numFmtId="0" fontId="66" fillId="0" borderId="40" xfId="0" applyFont="1" applyFill="1" applyBorder="1" applyAlignment="1">
      <alignment vertical="center" wrapText="1"/>
    </xf>
    <xf numFmtId="0" fontId="66" fillId="28" borderId="40" xfId="0" applyFont="1" applyFill="1" applyBorder="1" applyAlignment="1">
      <alignment vertical="center" wrapText="1"/>
    </xf>
    <xf numFmtId="0" fontId="67" fillId="0" borderId="0" xfId="0" applyFont="1" applyFill="1" applyBorder="1" applyAlignment="1">
      <alignment/>
    </xf>
    <xf numFmtId="0" fontId="2" fillId="0" borderId="41" xfId="0" applyFont="1" applyFill="1" applyBorder="1" applyAlignment="1">
      <alignment horizontal="center" vertical="center"/>
    </xf>
    <xf numFmtId="0" fontId="66" fillId="0" borderId="4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0" xfId="0" applyFont="1" applyFill="1" applyBorder="1" applyAlignment="1">
      <alignment horizontal="lef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66" fillId="0" borderId="49" xfId="0" applyFont="1" applyFill="1" applyBorder="1" applyAlignment="1">
      <alignment horizontal="center" vertical="center"/>
    </xf>
    <xf numFmtId="0" fontId="66" fillId="0" borderId="50" xfId="0" applyFont="1" applyFill="1" applyBorder="1" applyAlignment="1">
      <alignment horizontal="center" vertical="center" textRotation="255"/>
    </xf>
    <xf numFmtId="0" fontId="66" fillId="28" borderId="51" xfId="0" applyFont="1" applyFill="1" applyBorder="1" applyAlignment="1">
      <alignment vertical="center" wrapText="1"/>
    </xf>
    <xf numFmtId="0" fontId="66" fillId="0" borderId="52" xfId="0" applyFont="1" applyFill="1" applyBorder="1" applyAlignment="1">
      <alignment horizontal="center" vertical="center"/>
    </xf>
    <xf numFmtId="0" fontId="66" fillId="0" borderId="53" xfId="0" applyFont="1" applyFill="1" applyBorder="1" applyAlignment="1">
      <alignment vertical="center" wrapText="1"/>
    </xf>
    <xf numFmtId="0" fontId="66" fillId="28" borderId="54" xfId="0" applyFont="1" applyFill="1" applyBorder="1" applyAlignment="1">
      <alignment vertical="center"/>
    </xf>
    <xf numFmtId="0" fontId="66" fillId="28" borderId="55" xfId="0" applyFont="1" applyFill="1" applyBorder="1" applyAlignment="1">
      <alignment vertical="center" wrapText="1"/>
    </xf>
    <xf numFmtId="0" fontId="66" fillId="0" borderId="56" xfId="0" applyFont="1" applyFill="1" applyBorder="1" applyAlignment="1">
      <alignment vertical="center" wrapText="1"/>
    </xf>
    <xf numFmtId="0" fontId="66" fillId="28" borderId="57" xfId="0" applyFont="1" applyFill="1" applyBorder="1" applyAlignment="1">
      <alignment horizontal="left" vertical="center" wrapText="1"/>
    </xf>
    <xf numFmtId="0" fontId="66" fillId="0" borderId="58" xfId="0" applyFont="1" applyFill="1" applyBorder="1" applyAlignment="1">
      <alignment vertical="center"/>
    </xf>
    <xf numFmtId="0" fontId="66" fillId="0" borderId="59" xfId="0" applyFont="1" applyFill="1" applyBorder="1" applyAlignment="1">
      <alignment horizontal="center" vertical="center"/>
    </xf>
    <xf numFmtId="0" fontId="66" fillId="0" borderId="60" xfId="0" applyFont="1" applyFill="1" applyBorder="1" applyAlignment="1">
      <alignment horizontal="center" vertical="center" wrapText="1"/>
    </xf>
    <xf numFmtId="0" fontId="66" fillId="0" borderId="61" xfId="0" applyFont="1" applyFill="1" applyBorder="1" applyAlignment="1">
      <alignment horizontal="center" vertical="center"/>
    </xf>
    <xf numFmtId="0" fontId="66" fillId="0" borderId="62" xfId="0" applyFont="1" applyFill="1" applyBorder="1" applyAlignment="1">
      <alignment horizontal="left" vertical="center" wrapText="1"/>
    </xf>
    <xf numFmtId="0" fontId="66" fillId="0" borderId="63" xfId="0" applyFont="1" applyFill="1" applyBorder="1" applyAlignment="1">
      <alignment horizontal="left" vertical="center" wrapText="1"/>
    </xf>
    <xf numFmtId="0" fontId="66" fillId="0" borderId="63" xfId="0" applyFont="1" applyFill="1" applyBorder="1" applyAlignment="1">
      <alignment vertical="center" wrapText="1"/>
    </xf>
    <xf numFmtId="0" fontId="66" fillId="0" borderId="64" xfId="0" applyFont="1" applyFill="1" applyBorder="1" applyAlignment="1">
      <alignment vertical="center"/>
    </xf>
    <xf numFmtId="0" fontId="66" fillId="0" borderId="63" xfId="0" applyFont="1" applyFill="1" applyBorder="1" applyAlignment="1">
      <alignment horizontal="left" vertical="center"/>
    </xf>
    <xf numFmtId="0" fontId="66" fillId="0" borderId="65" xfId="0" applyFont="1" applyFill="1" applyBorder="1" applyAlignment="1">
      <alignment horizontal="left" vertical="center"/>
    </xf>
    <xf numFmtId="0" fontId="66" fillId="0" borderId="64" xfId="0" applyFont="1" applyFill="1" applyBorder="1" applyAlignment="1">
      <alignment horizontal="left" vertical="center" wrapText="1"/>
    </xf>
    <xf numFmtId="0" fontId="66" fillId="33" borderId="66" xfId="0" applyFont="1" applyFill="1" applyBorder="1" applyAlignment="1">
      <alignment horizontal="center" vertical="center" wrapText="1"/>
    </xf>
    <xf numFmtId="0" fontId="66" fillId="0" borderId="67" xfId="0" applyFont="1" applyFill="1" applyBorder="1" applyAlignment="1">
      <alignment horizontal="left" vertical="center"/>
    </xf>
    <xf numFmtId="0" fontId="66" fillId="0" borderId="60" xfId="0" applyFont="1" applyFill="1" applyBorder="1" applyAlignment="1">
      <alignment horizontal="left" vertical="center" wrapText="1"/>
    </xf>
    <xf numFmtId="0" fontId="66" fillId="33" borderId="66" xfId="0" applyFont="1" applyFill="1" applyBorder="1" applyAlignment="1">
      <alignment horizontal="center" vertical="center"/>
    </xf>
    <xf numFmtId="0" fontId="66" fillId="0" borderId="67" xfId="0" applyFont="1" applyFill="1" applyBorder="1" applyAlignment="1">
      <alignment horizontal="left" vertical="center" wrapText="1"/>
    </xf>
    <xf numFmtId="0" fontId="66" fillId="0" borderId="68" xfId="0" applyFont="1" applyFill="1" applyBorder="1" applyAlignment="1">
      <alignment horizontal="left" vertical="center" wrapText="1"/>
    </xf>
    <xf numFmtId="0" fontId="66" fillId="33" borderId="69" xfId="0" applyFont="1" applyFill="1" applyBorder="1" applyAlignment="1">
      <alignment horizontal="center" vertical="center" wrapText="1"/>
    </xf>
    <xf numFmtId="0" fontId="66" fillId="0" borderId="70" xfId="0" applyFont="1" applyFill="1" applyBorder="1" applyAlignment="1">
      <alignment horizontal="left" vertical="center" wrapText="1"/>
    </xf>
    <xf numFmtId="0" fontId="66" fillId="0" borderId="66" xfId="0" applyFont="1" applyFill="1" applyBorder="1" applyAlignment="1">
      <alignment horizontal="center" vertical="center" wrapText="1"/>
    </xf>
    <xf numFmtId="0" fontId="68" fillId="0" borderId="69" xfId="0" applyFont="1" applyFill="1" applyBorder="1" applyAlignment="1">
      <alignment vertical="center" textRotation="255" wrapText="1"/>
    </xf>
    <xf numFmtId="0" fontId="66" fillId="0" borderId="65" xfId="0" applyFont="1" applyFill="1" applyBorder="1" applyAlignment="1">
      <alignment horizontal="left" vertical="center" wrapText="1"/>
    </xf>
    <xf numFmtId="0" fontId="68" fillId="0" borderId="71" xfId="0" applyFont="1" applyFill="1" applyBorder="1" applyAlignment="1">
      <alignment vertical="center" textRotation="255" wrapText="1"/>
    </xf>
    <xf numFmtId="0" fontId="66" fillId="0" borderId="69" xfId="0" applyFont="1" applyFill="1" applyBorder="1" applyAlignment="1">
      <alignment vertical="center" textRotation="255" wrapText="1"/>
    </xf>
    <xf numFmtId="0" fontId="66" fillId="0" borderId="72" xfId="0" applyFont="1" applyFill="1" applyBorder="1" applyAlignment="1">
      <alignment horizontal="left" vertical="center" wrapText="1"/>
    </xf>
    <xf numFmtId="0" fontId="66" fillId="0" borderId="66" xfId="0" applyFont="1" applyFill="1" applyBorder="1" applyAlignment="1">
      <alignment horizontal="center" vertical="center"/>
    </xf>
    <xf numFmtId="0" fontId="66" fillId="0" borderId="64" xfId="0" applyFont="1" applyFill="1" applyBorder="1" applyAlignment="1">
      <alignment horizontal="left" vertical="center"/>
    </xf>
    <xf numFmtId="0" fontId="66" fillId="0" borderId="60" xfId="0" applyFont="1" applyFill="1" applyBorder="1" applyAlignment="1">
      <alignment horizontal="left" vertical="center"/>
    </xf>
    <xf numFmtId="0" fontId="69" fillId="0" borderId="44" xfId="0" applyFont="1" applyFill="1" applyBorder="1" applyAlignment="1">
      <alignment vertical="center"/>
    </xf>
    <xf numFmtId="0" fontId="70" fillId="0" borderId="44" xfId="0" applyFont="1" applyFill="1" applyBorder="1" applyAlignment="1">
      <alignment horizontal="center" vertical="center" wrapText="1"/>
    </xf>
    <xf numFmtId="0" fontId="68" fillId="0" borderId="69" xfId="0" applyFont="1" applyFill="1" applyBorder="1" applyAlignment="1">
      <alignment vertical="center" textRotation="255"/>
    </xf>
    <xf numFmtId="0" fontId="68" fillId="0" borderId="71" xfId="0" applyFont="1" applyFill="1" applyBorder="1" applyAlignment="1">
      <alignment vertical="center" textRotation="255"/>
    </xf>
    <xf numFmtId="0" fontId="66" fillId="0" borderId="69" xfId="0" applyFont="1" applyFill="1" applyBorder="1" applyAlignment="1">
      <alignment vertical="center" textRotation="255"/>
    </xf>
    <xf numFmtId="0" fontId="66" fillId="0" borderId="50" xfId="0" applyFont="1" applyFill="1" applyBorder="1" applyAlignment="1">
      <alignment horizontal="center" vertical="center" textRotation="255" wrapText="1"/>
    </xf>
    <xf numFmtId="0" fontId="66" fillId="28" borderId="73" xfId="0" applyFont="1" applyFill="1" applyBorder="1" applyAlignment="1">
      <alignment horizontal="left" vertical="center" wrapText="1"/>
    </xf>
    <xf numFmtId="0" fontId="66" fillId="28" borderId="74" xfId="0" applyFont="1" applyFill="1" applyBorder="1" applyAlignment="1">
      <alignment horizontal="left" vertical="center" wrapText="1"/>
    </xf>
    <xf numFmtId="0" fontId="66" fillId="0" borderId="75" xfId="0" applyFont="1" applyFill="1" applyBorder="1" applyAlignment="1">
      <alignment horizontal="left" vertical="center" wrapText="1"/>
    </xf>
    <xf numFmtId="0" fontId="66" fillId="0" borderId="74" xfId="0" applyFont="1" applyFill="1" applyBorder="1" applyAlignment="1">
      <alignment vertical="center" wrapText="1"/>
    </xf>
    <xf numFmtId="0" fontId="66" fillId="0" borderId="74" xfId="0" applyFont="1" applyFill="1" applyBorder="1" applyAlignment="1">
      <alignment horizontal="left" vertical="center" wrapText="1"/>
    </xf>
    <xf numFmtId="0" fontId="66" fillId="33" borderId="74" xfId="0" applyFont="1" applyFill="1" applyBorder="1" applyAlignment="1">
      <alignment vertical="center" wrapText="1"/>
    </xf>
    <xf numFmtId="0" fontId="66" fillId="28" borderId="76" xfId="0" applyFont="1" applyFill="1" applyBorder="1" applyAlignment="1">
      <alignment horizontal="left" vertical="center" wrapText="1"/>
    </xf>
    <xf numFmtId="0" fontId="66" fillId="28" borderId="73" xfId="0" applyFont="1" applyFill="1" applyBorder="1" applyAlignment="1">
      <alignment vertical="center" wrapText="1"/>
    </xf>
    <xf numFmtId="0" fontId="66" fillId="28" borderId="57" xfId="0" applyFont="1" applyFill="1" applyBorder="1" applyAlignment="1">
      <alignment vertical="center" wrapText="1"/>
    </xf>
    <xf numFmtId="0" fontId="66" fillId="0" borderId="77" xfId="0" applyFont="1" applyFill="1" applyBorder="1" applyAlignment="1">
      <alignment vertical="center"/>
    </xf>
    <xf numFmtId="0" fontId="66" fillId="0" borderId="78" xfId="0" applyFont="1" applyFill="1" applyBorder="1" applyAlignment="1">
      <alignment vertical="center" wrapText="1"/>
    </xf>
    <xf numFmtId="0" fontId="66" fillId="0" borderId="78" xfId="0" applyFont="1" applyFill="1" applyBorder="1" applyAlignment="1">
      <alignment vertical="center"/>
    </xf>
    <xf numFmtId="0" fontId="67" fillId="0" borderId="79" xfId="0" applyFont="1" applyFill="1" applyBorder="1" applyAlignment="1">
      <alignment vertical="center" wrapText="1"/>
    </xf>
    <xf numFmtId="0" fontId="66" fillId="0" borderId="53" xfId="0" applyFont="1" applyFill="1" applyBorder="1" applyAlignment="1">
      <alignment vertical="center"/>
    </xf>
    <xf numFmtId="0" fontId="67" fillId="0" borderId="44" xfId="0" applyFont="1" applyFill="1" applyBorder="1" applyAlignment="1">
      <alignment vertical="center" wrapText="1"/>
    </xf>
    <xf numFmtId="0" fontId="66" fillId="0" borderId="77" xfId="0" applyFont="1" applyFill="1" applyBorder="1" applyAlignment="1">
      <alignment vertical="center" wrapText="1"/>
    </xf>
    <xf numFmtId="0" fontId="66" fillId="0" borderId="80" xfId="0" applyFont="1" applyFill="1" applyBorder="1" applyAlignment="1">
      <alignment vertical="center"/>
    </xf>
    <xf numFmtId="0" fontId="66" fillId="0" borderId="80" xfId="0" applyFont="1" applyFill="1" applyBorder="1" applyAlignment="1">
      <alignment vertical="center" wrapText="1"/>
    </xf>
    <xf numFmtId="0" fontId="66" fillId="28" borderId="81" xfId="0" applyFont="1" applyFill="1" applyBorder="1" applyAlignment="1">
      <alignment horizontal="left" vertical="center" wrapText="1"/>
    </xf>
    <xf numFmtId="0" fontId="66" fillId="28" borderId="74" xfId="0" applyFont="1" applyFill="1" applyBorder="1" applyAlignment="1">
      <alignment vertical="center" wrapText="1"/>
    </xf>
    <xf numFmtId="0" fontId="66" fillId="28" borderId="82" xfId="0" applyFont="1" applyFill="1" applyBorder="1" applyAlignment="1">
      <alignment vertical="center" wrapText="1"/>
    </xf>
    <xf numFmtId="0" fontId="66" fillId="28" borderId="37" xfId="0" applyFont="1" applyFill="1" applyBorder="1" applyAlignment="1">
      <alignment vertical="center" wrapText="1"/>
    </xf>
    <xf numFmtId="0" fontId="66" fillId="0" borderId="57" xfId="0" applyFont="1" applyFill="1" applyBorder="1" applyAlignment="1">
      <alignment vertical="center" wrapText="1"/>
    </xf>
    <xf numFmtId="0" fontId="66" fillId="0" borderId="73" xfId="0" applyFont="1" applyFill="1" applyBorder="1" applyAlignment="1">
      <alignment horizontal="left" vertical="center" wrapText="1"/>
    </xf>
    <xf numFmtId="0" fontId="66" fillId="0" borderId="76" xfId="0" applyFont="1" applyFill="1" applyBorder="1" applyAlignment="1">
      <alignment horizontal="left" vertical="center" wrapText="1"/>
    </xf>
    <xf numFmtId="0" fontId="66" fillId="28" borderId="83" xfId="0" applyFont="1" applyFill="1" applyBorder="1" applyAlignment="1">
      <alignment horizontal="left" vertical="center" wrapText="1"/>
    </xf>
    <xf numFmtId="0" fontId="66" fillId="28" borderId="74" xfId="0" applyFont="1" applyFill="1" applyBorder="1" applyAlignment="1">
      <alignment horizontal="left" vertical="center"/>
    </xf>
    <xf numFmtId="0" fontId="66" fillId="0" borderId="84" xfId="0" applyFont="1" applyFill="1" applyBorder="1" applyAlignment="1">
      <alignment horizontal="left" vertical="center" wrapText="1"/>
    </xf>
    <xf numFmtId="0" fontId="66" fillId="28" borderId="84" xfId="0" applyFont="1" applyFill="1" applyBorder="1" applyAlignment="1">
      <alignment horizontal="left" vertical="center" wrapText="1"/>
    </xf>
    <xf numFmtId="0" fontId="66" fillId="28" borderId="84" xfId="0" applyFont="1" applyFill="1" applyBorder="1" applyAlignment="1">
      <alignment vertical="center" wrapText="1"/>
    </xf>
    <xf numFmtId="0" fontId="66" fillId="0" borderId="84" xfId="0" applyFont="1" applyFill="1" applyBorder="1" applyAlignment="1">
      <alignment vertical="center" wrapText="1"/>
    </xf>
    <xf numFmtId="0" fontId="66" fillId="0" borderId="51" xfId="0" applyFont="1" applyFill="1" applyBorder="1" applyAlignment="1">
      <alignment vertical="center"/>
    </xf>
    <xf numFmtId="0" fontId="71" fillId="0" borderId="80" xfId="0" applyFont="1" applyFill="1" applyBorder="1" applyAlignment="1">
      <alignment vertical="center"/>
    </xf>
    <xf numFmtId="0" fontId="71" fillId="0" borderId="33" xfId="0" applyFont="1" applyFill="1" applyBorder="1" applyAlignment="1">
      <alignment vertical="center"/>
    </xf>
    <xf numFmtId="0" fontId="66" fillId="0" borderId="85" xfId="0" applyFont="1" applyFill="1" applyBorder="1" applyAlignment="1">
      <alignment vertical="center"/>
    </xf>
    <xf numFmtId="0" fontId="71" fillId="0" borderId="80" xfId="0" applyFont="1" applyFill="1" applyBorder="1" applyAlignment="1">
      <alignment vertical="center" wrapText="1"/>
    </xf>
    <xf numFmtId="0" fontId="71" fillId="0" borderId="33" xfId="0" applyFont="1" applyFill="1" applyBorder="1" applyAlignment="1">
      <alignment vertical="center" wrapText="1"/>
    </xf>
    <xf numFmtId="0" fontId="72" fillId="0" borderId="33" xfId="0" applyFont="1" applyFill="1" applyBorder="1" applyAlignment="1">
      <alignment vertical="center"/>
    </xf>
    <xf numFmtId="0" fontId="70" fillId="0" borderId="53" xfId="0" applyFont="1" applyFill="1" applyBorder="1" applyAlignment="1">
      <alignment vertical="center"/>
    </xf>
    <xf numFmtId="0" fontId="71" fillId="0" borderId="52" xfId="0" applyFont="1" applyFill="1" applyBorder="1" applyAlignment="1">
      <alignment vertical="center"/>
    </xf>
    <xf numFmtId="0" fontId="66" fillId="0" borderId="52" xfId="0" applyFont="1" applyFill="1" applyBorder="1" applyAlignment="1">
      <alignment vertical="center" wrapText="1"/>
    </xf>
    <xf numFmtId="0" fontId="66" fillId="0" borderId="56"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66" fillId="0" borderId="84" xfId="0" applyFont="1" applyFill="1" applyBorder="1" applyAlignment="1">
      <alignment horizontal="center" vertical="center" wrapText="1"/>
    </xf>
    <xf numFmtId="0" fontId="66" fillId="0" borderId="13" xfId="0" applyFont="1" applyFill="1" applyBorder="1" applyAlignment="1">
      <alignment horizontal="center" vertical="center" wrapText="1"/>
    </xf>
    <xf numFmtId="1" fontId="66" fillId="0" borderId="69" xfId="0" applyNumberFormat="1" applyFont="1" applyFill="1" applyBorder="1" applyAlignment="1">
      <alignment horizontal="center" vertical="center"/>
    </xf>
    <xf numFmtId="0" fontId="66" fillId="0" borderId="70" xfId="0" applyFont="1" applyFill="1" applyBorder="1" applyAlignment="1">
      <alignment horizontal="left" vertical="center"/>
    </xf>
    <xf numFmtId="0" fontId="66" fillId="0" borderId="86" xfId="0" applyFont="1" applyFill="1" applyBorder="1" applyAlignment="1">
      <alignment horizontal="left" vertical="center"/>
    </xf>
    <xf numFmtId="1" fontId="66" fillId="0" borderId="87" xfId="0" applyNumberFormat="1" applyFont="1" applyFill="1" applyBorder="1" applyAlignment="1">
      <alignment horizontal="center" vertical="center"/>
    </xf>
    <xf numFmtId="0" fontId="66" fillId="0" borderId="67" xfId="0" applyFont="1" applyFill="1" applyBorder="1" applyAlignment="1">
      <alignment vertical="center"/>
    </xf>
    <xf numFmtId="0" fontId="66" fillId="0" borderId="70" xfId="0" applyFont="1" applyFill="1" applyBorder="1" applyAlignment="1">
      <alignment vertical="center"/>
    </xf>
    <xf numFmtId="0" fontId="66" fillId="0" borderId="63" xfId="0" applyFont="1" applyFill="1" applyBorder="1" applyAlignment="1">
      <alignment vertical="center"/>
    </xf>
    <xf numFmtId="1" fontId="66" fillId="0" borderId="61" xfId="0" applyNumberFormat="1" applyFont="1" applyFill="1" applyBorder="1" applyAlignment="1">
      <alignment horizontal="center" vertical="center"/>
    </xf>
    <xf numFmtId="0" fontId="66" fillId="0" borderId="86" xfId="0" applyFont="1" applyFill="1" applyBorder="1" applyAlignment="1">
      <alignment vertical="center"/>
    </xf>
    <xf numFmtId="1" fontId="66" fillId="33" borderId="69" xfId="0" applyNumberFormat="1" applyFont="1" applyFill="1" applyBorder="1" applyAlignment="1">
      <alignment horizontal="center" vertical="center"/>
    </xf>
    <xf numFmtId="1" fontId="66" fillId="0" borderId="88" xfId="0" applyNumberFormat="1" applyFont="1" applyFill="1" applyBorder="1" applyAlignment="1">
      <alignment horizontal="center" vertical="center"/>
    </xf>
    <xf numFmtId="1" fontId="66" fillId="0" borderId="22" xfId="0" applyNumberFormat="1" applyFont="1" applyFill="1" applyBorder="1" applyAlignment="1">
      <alignment horizontal="center" vertical="center"/>
    </xf>
    <xf numFmtId="0" fontId="66" fillId="28" borderId="15" xfId="0" applyFont="1" applyFill="1" applyBorder="1" applyAlignment="1">
      <alignment vertical="center"/>
    </xf>
    <xf numFmtId="1" fontId="68" fillId="0" borderId="61" xfId="0" applyNumberFormat="1" applyFont="1" applyFill="1" applyBorder="1" applyAlignment="1">
      <alignment vertical="center" textRotation="255"/>
    </xf>
    <xf numFmtId="1" fontId="68" fillId="0" borderId="12" xfId="0" applyNumberFormat="1" applyFont="1" applyFill="1" applyBorder="1" applyAlignment="1">
      <alignment vertical="center" textRotation="255"/>
    </xf>
    <xf numFmtId="1" fontId="68" fillId="0" borderId="88" xfId="0" applyNumberFormat="1" applyFont="1" applyFill="1" applyBorder="1" applyAlignment="1">
      <alignment vertical="center" textRotation="255"/>
    </xf>
    <xf numFmtId="1" fontId="68" fillId="0" borderId="11" xfId="0" applyNumberFormat="1" applyFont="1" applyFill="1" applyBorder="1" applyAlignment="1">
      <alignment vertical="center" textRotation="255"/>
    </xf>
    <xf numFmtId="0" fontId="66" fillId="28" borderId="80" xfId="0" applyFont="1" applyFill="1" applyBorder="1" applyAlignment="1">
      <alignment vertical="center"/>
    </xf>
    <xf numFmtId="0" fontId="66" fillId="0" borderId="57" xfId="0" applyFont="1" applyFill="1" applyBorder="1" applyAlignment="1">
      <alignment horizontal="left" vertical="center" wrapText="1"/>
    </xf>
    <xf numFmtId="0" fontId="2" fillId="0" borderId="0" xfId="0" applyFont="1" applyFill="1" applyBorder="1" applyAlignment="1">
      <alignment horizontal="right" vertical="top"/>
    </xf>
    <xf numFmtId="0" fontId="74" fillId="0" borderId="13" xfId="0" applyFont="1" applyFill="1" applyBorder="1" applyAlignment="1">
      <alignment horizontal="center" vertical="center" wrapText="1"/>
    </xf>
    <xf numFmtId="0" fontId="8" fillId="0" borderId="89" xfId="0" applyFont="1" applyFill="1" applyBorder="1" applyAlignment="1">
      <alignment horizontal="center" vertical="center"/>
    </xf>
    <xf numFmtId="0" fontId="74" fillId="33" borderId="13" xfId="0" applyFont="1" applyFill="1" applyBorder="1" applyAlignment="1">
      <alignment horizontal="center" vertical="center" wrapText="1"/>
    </xf>
    <xf numFmtId="9" fontId="74" fillId="0" borderId="13" xfId="42" applyNumberFormat="1" applyFont="1" applyFill="1" applyBorder="1" applyAlignment="1">
      <alignment horizontal="center" vertical="center"/>
    </xf>
    <xf numFmtId="0" fontId="74" fillId="0" borderId="13" xfId="0" applyFont="1" applyFill="1" applyBorder="1" applyAlignment="1">
      <alignment horizontal="center" vertical="center"/>
    </xf>
    <xf numFmtId="9" fontId="74" fillId="0" borderId="90" xfId="42" applyNumberFormat="1" applyFont="1" applyFill="1" applyBorder="1" applyAlignment="1">
      <alignment horizontal="center" vertical="center"/>
    </xf>
    <xf numFmtId="0" fontId="9" fillId="33" borderId="89" xfId="0" applyFont="1" applyFill="1" applyBorder="1" applyAlignment="1">
      <alignment horizontal="center" vertical="center" wrapText="1"/>
    </xf>
    <xf numFmtId="0" fontId="8" fillId="33" borderId="89" xfId="0" applyFont="1" applyFill="1" applyBorder="1" applyAlignment="1">
      <alignment horizontal="center" vertical="center"/>
    </xf>
    <xf numFmtId="0" fontId="9" fillId="0" borderId="89" xfId="0" applyFont="1" applyFill="1" applyBorder="1" applyAlignment="1">
      <alignment horizontal="center" vertical="center" wrapText="1"/>
    </xf>
    <xf numFmtId="0" fontId="10" fillId="0" borderId="91" xfId="0" applyFont="1" applyFill="1" applyBorder="1" applyAlignment="1">
      <alignment horizontal="center" vertical="center"/>
    </xf>
    <xf numFmtId="0" fontId="10" fillId="0" borderId="0" xfId="0" applyFont="1" applyFill="1" applyBorder="1" applyAlignment="1">
      <alignment horizontal="center" vertical="center"/>
    </xf>
    <xf numFmtId="0" fontId="75" fillId="0" borderId="61" xfId="0" applyFont="1" applyFill="1" applyBorder="1" applyAlignment="1">
      <alignment horizontal="center" vertical="center"/>
    </xf>
    <xf numFmtId="0" fontId="75" fillId="0" borderId="0" xfId="0" applyFont="1" applyFill="1" applyBorder="1" applyAlignment="1">
      <alignment horizontal="center" vertical="center"/>
    </xf>
    <xf numFmtId="178" fontId="74" fillId="0" borderId="92" xfId="42" applyNumberFormat="1" applyFont="1" applyFill="1" applyBorder="1" applyAlignment="1">
      <alignment horizontal="center" vertical="center"/>
    </xf>
    <xf numFmtId="178" fontId="74" fillId="0" borderId="93" xfId="42" applyNumberFormat="1" applyFont="1" applyFill="1" applyBorder="1" applyAlignment="1">
      <alignment horizontal="center" vertical="center"/>
    </xf>
    <xf numFmtId="0" fontId="10" fillId="0" borderId="91" xfId="0" applyFont="1" applyFill="1" applyBorder="1" applyAlignment="1">
      <alignment horizontal="left" vertical="center"/>
    </xf>
    <xf numFmtId="178" fontId="74" fillId="0" borderId="0" xfId="42" applyNumberFormat="1" applyFont="1" applyFill="1" applyBorder="1" applyAlignment="1">
      <alignment horizontal="center" vertical="center"/>
    </xf>
    <xf numFmtId="0" fontId="10" fillId="0" borderId="94" xfId="0" applyFont="1" applyFill="1" applyBorder="1" applyAlignment="1">
      <alignment horizontal="center" vertical="center"/>
    </xf>
    <xf numFmtId="0" fontId="10" fillId="0" borderId="41" xfId="0" applyFont="1" applyFill="1" applyBorder="1" applyAlignment="1">
      <alignment horizontal="center" vertical="center"/>
    </xf>
    <xf numFmtId="0" fontId="75" fillId="0" borderId="41" xfId="0" applyFont="1" applyFill="1" applyBorder="1" applyAlignment="1">
      <alignment horizontal="center" vertical="center"/>
    </xf>
    <xf numFmtId="178" fontId="74" fillId="0" borderId="41" xfId="42" applyNumberFormat="1" applyFont="1" applyFill="1" applyBorder="1" applyAlignment="1">
      <alignment horizontal="center" vertical="center"/>
    </xf>
    <xf numFmtId="178" fontId="74" fillId="0" borderId="49" xfId="42" applyNumberFormat="1" applyFont="1" applyFill="1" applyBorder="1" applyAlignment="1">
      <alignment horizontal="center" vertical="center"/>
    </xf>
    <xf numFmtId="0" fontId="8" fillId="0" borderId="21" xfId="0" applyFont="1" applyFill="1" applyBorder="1" applyAlignment="1">
      <alignment horizontal="center" vertical="center"/>
    </xf>
    <xf numFmtId="0" fontId="74" fillId="33" borderId="11" xfId="0" applyFont="1" applyFill="1" applyBorder="1" applyAlignment="1">
      <alignment horizontal="center" vertical="center" wrapText="1"/>
    </xf>
    <xf numFmtId="9" fontId="74" fillId="0" borderId="11" xfId="42" applyNumberFormat="1" applyFont="1" applyFill="1" applyBorder="1" applyAlignment="1">
      <alignment horizontal="center" vertical="center"/>
    </xf>
    <xf numFmtId="0" fontId="74" fillId="0" borderId="11" xfId="0" applyFont="1" applyFill="1" applyBorder="1" applyAlignment="1">
      <alignment horizontal="center" vertical="center"/>
    </xf>
    <xf numFmtId="9" fontId="74" fillId="0" borderId="26" xfId="42" applyNumberFormat="1" applyFont="1" applyFill="1" applyBorder="1" applyAlignment="1">
      <alignment horizontal="center" vertical="center"/>
    </xf>
    <xf numFmtId="0" fontId="76" fillId="0" borderId="20" xfId="0" applyFont="1" applyFill="1" applyBorder="1" applyAlignment="1">
      <alignment horizontal="center" vertical="center" wrapText="1"/>
    </xf>
    <xf numFmtId="0" fontId="74" fillId="0" borderId="20" xfId="0" applyFont="1" applyFill="1" applyBorder="1" applyAlignment="1">
      <alignment horizontal="center" vertical="center" wrapText="1"/>
    </xf>
    <xf numFmtId="0" fontId="76" fillId="0" borderId="25" xfId="0" applyFont="1" applyFill="1" applyBorder="1" applyAlignment="1">
      <alignment horizontal="center" vertical="center" wrapText="1"/>
    </xf>
    <xf numFmtId="0" fontId="75" fillId="0" borderId="22" xfId="0" applyFont="1" applyFill="1" applyBorder="1" applyAlignment="1">
      <alignment horizontal="center" vertical="center"/>
    </xf>
    <xf numFmtId="9" fontId="74" fillId="0" borderId="22" xfId="42" applyNumberFormat="1" applyFont="1" applyFill="1" applyBorder="1" applyAlignment="1">
      <alignment horizontal="center" vertical="center"/>
    </xf>
    <xf numFmtId="9" fontId="74" fillId="0" borderId="95" xfId="42" applyNumberFormat="1" applyFont="1" applyFill="1" applyBorder="1" applyAlignment="1">
      <alignment horizontal="center" vertical="center"/>
    </xf>
    <xf numFmtId="0" fontId="10" fillId="0" borderId="96" xfId="0" applyFont="1" applyFill="1" applyBorder="1" applyAlignment="1">
      <alignment horizontal="center" vertical="center"/>
    </xf>
    <xf numFmtId="0" fontId="10" fillId="0" borderId="97" xfId="0" applyFont="1" applyFill="1" applyBorder="1" applyAlignment="1">
      <alignment horizontal="center" vertical="center"/>
    </xf>
    <xf numFmtId="0" fontId="75" fillId="0" borderId="98" xfId="0" applyFont="1" applyFill="1" applyBorder="1" applyAlignment="1">
      <alignment horizontal="center" vertical="center"/>
    </xf>
    <xf numFmtId="0" fontId="75" fillId="0" borderId="97" xfId="0" applyFont="1" applyFill="1" applyBorder="1" applyAlignment="1">
      <alignment horizontal="center" vertical="center"/>
    </xf>
    <xf numFmtId="178" fontId="74" fillId="0" borderId="99" xfId="42" applyNumberFormat="1" applyFont="1" applyFill="1" applyBorder="1" applyAlignment="1">
      <alignment horizontal="center" vertical="center"/>
    </xf>
    <xf numFmtId="178" fontId="74" fillId="0" borderId="50" xfId="42" applyNumberFormat="1" applyFont="1" applyFill="1" applyBorder="1" applyAlignment="1">
      <alignment horizontal="center" vertical="center"/>
    </xf>
    <xf numFmtId="0" fontId="75" fillId="0" borderId="31" xfId="0" applyFont="1" applyFill="1" applyBorder="1" applyAlignment="1">
      <alignment horizontal="center" vertical="center"/>
    </xf>
    <xf numFmtId="178" fontId="74" fillId="0" borderId="45" xfId="42" applyNumberFormat="1" applyFont="1" applyFill="1" applyBorder="1" applyAlignment="1">
      <alignment horizontal="center" vertical="center"/>
    </xf>
    <xf numFmtId="1" fontId="74" fillId="0" borderId="13" xfId="0" applyNumberFormat="1" applyFont="1" applyFill="1" applyBorder="1" applyAlignment="1">
      <alignment horizontal="center" vertical="center" wrapText="1"/>
    </xf>
    <xf numFmtId="178" fontId="74" fillId="0" borderId="13" xfId="42" applyNumberFormat="1" applyFont="1" applyFill="1" applyBorder="1" applyAlignment="1">
      <alignment horizontal="center" vertical="center" wrapText="1"/>
    </xf>
    <xf numFmtId="0" fontId="10" fillId="0" borderId="61" xfId="0" applyFont="1" applyFill="1" applyBorder="1" applyAlignment="1">
      <alignment/>
    </xf>
    <xf numFmtId="0" fontId="10" fillId="0" borderId="0" xfId="0" applyFont="1" applyFill="1" applyBorder="1" applyAlignment="1">
      <alignment/>
    </xf>
    <xf numFmtId="0" fontId="10" fillId="0" borderId="92" xfId="0" applyFont="1" applyFill="1" applyBorder="1" applyAlignment="1">
      <alignment/>
    </xf>
    <xf numFmtId="1" fontId="9" fillId="0" borderId="89" xfId="0" applyNumberFormat="1" applyFont="1" applyFill="1" applyBorder="1" applyAlignment="1">
      <alignment horizontal="center" vertical="center"/>
    </xf>
    <xf numFmtId="1" fontId="9" fillId="33" borderId="89" xfId="0" applyNumberFormat="1" applyFont="1" applyFill="1" applyBorder="1" applyAlignment="1">
      <alignment horizontal="center" vertical="center"/>
    </xf>
    <xf numFmtId="1" fontId="74" fillId="0" borderId="89" xfId="0" applyNumberFormat="1" applyFont="1" applyFill="1" applyBorder="1" applyAlignment="1">
      <alignment horizontal="center" vertical="center"/>
    </xf>
    <xf numFmtId="0" fontId="10" fillId="0" borderId="91" xfId="0" applyFont="1" applyFill="1" applyBorder="1" applyAlignment="1">
      <alignment/>
    </xf>
    <xf numFmtId="0" fontId="10" fillId="0" borderId="93" xfId="0" applyFont="1" applyFill="1" applyBorder="1" applyAlignment="1">
      <alignment/>
    </xf>
    <xf numFmtId="0" fontId="10" fillId="0" borderId="94" xfId="0" applyFont="1" applyFill="1" applyBorder="1" applyAlignment="1">
      <alignment/>
    </xf>
    <xf numFmtId="0" fontId="10" fillId="0" borderId="41" xfId="0" applyFont="1" applyFill="1" applyBorder="1" applyAlignment="1">
      <alignment/>
    </xf>
    <xf numFmtId="0" fontId="10" fillId="0" borderId="49" xfId="0" applyFont="1" applyFill="1" applyBorder="1" applyAlignment="1">
      <alignment/>
    </xf>
    <xf numFmtId="178" fontId="74" fillId="0" borderId="22" xfId="42" applyNumberFormat="1" applyFont="1" applyFill="1" applyBorder="1" applyAlignment="1">
      <alignment horizontal="center" vertical="center"/>
    </xf>
    <xf numFmtId="0" fontId="10" fillId="0" borderId="96" xfId="0" applyFont="1" applyFill="1" applyBorder="1" applyAlignment="1">
      <alignment/>
    </xf>
    <xf numFmtId="0" fontId="10" fillId="0" borderId="97" xfId="0" applyFont="1" applyFill="1" applyBorder="1" applyAlignment="1">
      <alignment/>
    </xf>
    <xf numFmtId="0" fontId="10" fillId="0" borderId="98" xfId="0" applyFont="1" applyFill="1" applyBorder="1" applyAlignment="1">
      <alignment/>
    </xf>
    <xf numFmtId="0" fontId="10" fillId="0" borderId="99" xfId="0" applyFont="1" applyFill="1" applyBorder="1" applyAlignment="1">
      <alignment/>
    </xf>
    <xf numFmtId="0" fontId="10" fillId="0" borderId="50" xfId="0" applyFont="1" applyFill="1" applyBorder="1" applyAlignment="1">
      <alignment/>
    </xf>
    <xf numFmtId="0" fontId="10" fillId="0" borderId="31" xfId="0" applyFont="1" applyFill="1" applyBorder="1" applyAlignment="1">
      <alignment/>
    </xf>
    <xf numFmtId="0" fontId="10" fillId="0" borderId="45" xfId="0" applyFont="1" applyFill="1" applyBorder="1" applyAlignment="1">
      <alignment/>
    </xf>
    <xf numFmtId="1" fontId="9" fillId="0" borderId="21" xfId="0" applyNumberFormat="1" applyFont="1" applyFill="1" applyBorder="1" applyAlignment="1">
      <alignment horizontal="center" vertical="center"/>
    </xf>
    <xf numFmtId="1" fontId="74" fillId="0" borderId="11" xfId="0" applyNumberFormat="1" applyFont="1" applyFill="1" applyBorder="1" applyAlignment="1">
      <alignment horizontal="center" vertical="center" wrapText="1"/>
    </xf>
    <xf numFmtId="0" fontId="74" fillId="0" borderId="11" xfId="0" applyFont="1" applyFill="1" applyBorder="1" applyAlignment="1">
      <alignment horizontal="center" vertical="center" wrapText="1"/>
    </xf>
    <xf numFmtId="178" fontId="74" fillId="0" borderId="11" xfId="42" applyNumberFormat="1" applyFont="1" applyFill="1" applyBorder="1" applyAlignment="1">
      <alignment horizontal="center" vertical="center" wrapText="1"/>
    </xf>
    <xf numFmtId="0" fontId="66" fillId="28" borderId="77" xfId="0" applyFont="1" applyFill="1" applyBorder="1" applyAlignment="1">
      <alignment vertical="center"/>
    </xf>
    <xf numFmtId="0" fontId="0" fillId="0" borderId="12" xfId="0" applyFill="1" applyBorder="1" applyAlignment="1">
      <alignment/>
    </xf>
    <xf numFmtId="0" fontId="0" fillId="0" borderId="44" xfId="0" applyFill="1" applyBorder="1" applyAlignment="1">
      <alignment/>
    </xf>
    <xf numFmtId="0" fontId="66" fillId="0" borderId="68" xfId="0" applyFont="1" applyFill="1" applyBorder="1" applyAlignment="1">
      <alignment horizontal="left" vertical="center"/>
    </xf>
    <xf numFmtId="0" fontId="66" fillId="0" borderId="44" xfId="0" applyFont="1" applyFill="1" applyBorder="1" applyAlignment="1">
      <alignment horizontal="left" vertical="center"/>
    </xf>
    <xf numFmtId="0" fontId="66" fillId="0" borderId="44" xfId="0" applyFont="1" applyFill="1" applyBorder="1" applyAlignment="1">
      <alignment vertical="center"/>
    </xf>
    <xf numFmtId="0" fontId="66" fillId="0" borderId="58" xfId="0" applyFont="1" applyFill="1" applyBorder="1" applyAlignment="1">
      <alignment vertical="center" wrapText="1"/>
    </xf>
    <xf numFmtId="0" fontId="66" fillId="0" borderId="44" xfId="0" applyFont="1" applyFill="1" applyBorder="1" applyAlignment="1">
      <alignment horizontal="left" vertical="center" wrapText="1"/>
    </xf>
    <xf numFmtId="0" fontId="66" fillId="0" borderId="52" xfId="0" applyFont="1" applyFill="1" applyBorder="1" applyAlignment="1">
      <alignment vertical="center"/>
    </xf>
    <xf numFmtId="0" fontId="66" fillId="0" borderId="76" xfId="0" applyFont="1" applyFill="1" applyBorder="1" applyAlignment="1">
      <alignment vertical="center" wrapText="1"/>
    </xf>
    <xf numFmtId="0" fontId="66" fillId="0" borderId="100" xfId="0" applyFont="1" applyFill="1" applyBorder="1" applyAlignment="1">
      <alignment vertical="center"/>
    </xf>
    <xf numFmtId="0" fontId="66" fillId="0" borderId="101" xfId="0" applyFont="1" applyFill="1" applyBorder="1" applyAlignment="1">
      <alignment horizontal="left" vertical="center" wrapText="1"/>
    </xf>
    <xf numFmtId="1" fontId="66" fillId="33" borderId="87" xfId="0" applyNumberFormat="1" applyFont="1" applyFill="1" applyBorder="1" applyAlignment="1">
      <alignment horizontal="center" vertical="center"/>
    </xf>
    <xf numFmtId="0" fontId="66" fillId="0" borderId="100" xfId="0" applyFont="1" applyFill="1" applyBorder="1" applyAlignment="1">
      <alignment vertical="center" wrapText="1"/>
    </xf>
    <xf numFmtId="0" fontId="66" fillId="28" borderId="102" xfId="0" applyFont="1" applyFill="1" applyBorder="1" applyAlignment="1">
      <alignment vertical="center"/>
    </xf>
    <xf numFmtId="0" fontId="66" fillId="28" borderId="103" xfId="0" applyFont="1" applyFill="1" applyBorder="1" applyAlignment="1">
      <alignment horizontal="left" vertical="center" wrapText="1"/>
    </xf>
    <xf numFmtId="0" fontId="76" fillId="0" borderId="47" xfId="0" applyFont="1" applyFill="1" applyBorder="1" applyAlignment="1">
      <alignment horizontal="center" vertical="center"/>
    </xf>
    <xf numFmtId="0" fontId="76" fillId="0" borderId="48" xfId="0" applyFont="1" applyFill="1" applyBorder="1" applyAlignment="1">
      <alignment horizontal="center" vertical="center"/>
    </xf>
    <xf numFmtId="0" fontId="8"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46" xfId="0" applyFont="1" applyFill="1" applyBorder="1" applyAlignment="1">
      <alignment horizontal="center" vertical="center"/>
    </xf>
    <xf numFmtId="0" fontId="8" fillId="0" borderId="19" xfId="0" applyFont="1" applyFill="1" applyBorder="1" applyAlignment="1">
      <alignment horizontal="center" vertical="center"/>
    </xf>
    <xf numFmtId="0" fontId="10" fillId="0" borderId="91"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91"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20"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22" xfId="0" applyFont="1" applyFill="1" applyBorder="1" applyAlignment="1">
      <alignment horizontal="center" vertical="center"/>
    </xf>
    <xf numFmtId="0" fontId="66" fillId="0" borderId="51" xfId="0" applyFont="1" applyFill="1" applyBorder="1" applyAlignment="1">
      <alignment horizontal="center" vertical="center" textRotation="255" wrapText="1"/>
    </xf>
    <xf numFmtId="0" fontId="66" fillId="0" borderId="56" xfId="0" applyFont="1" applyFill="1" applyBorder="1" applyAlignment="1">
      <alignment horizontal="center" vertical="center" textRotation="255"/>
    </xf>
    <xf numFmtId="0" fontId="66" fillId="0" borderId="10" xfId="0" applyFont="1" applyFill="1" applyBorder="1" applyAlignment="1">
      <alignment horizontal="center" vertical="center" textRotation="255"/>
    </xf>
    <xf numFmtId="0" fontId="66" fillId="0" borderId="39" xfId="0" applyFont="1" applyFill="1" applyBorder="1" applyAlignment="1">
      <alignment horizontal="center" vertical="center" textRotation="255"/>
    </xf>
    <xf numFmtId="0" fontId="68" fillId="0" borderId="88" xfId="0" applyFont="1" applyFill="1" applyBorder="1" applyAlignment="1">
      <alignment horizontal="center" vertical="center" textRotation="255"/>
    </xf>
    <xf numFmtId="0" fontId="68" fillId="0" borderId="69" xfId="0" applyFont="1" applyFill="1" applyBorder="1" applyAlignment="1">
      <alignment horizontal="center" vertical="center" wrapText="1"/>
    </xf>
    <xf numFmtId="0" fontId="68" fillId="0" borderId="69" xfId="0" applyFont="1" applyFill="1" applyBorder="1" applyAlignment="1">
      <alignment horizontal="center" vertical="center" textRotation="255" wrapText="1"/>
    </xf>
    <xf numFmtId="0" fontId="66" fillId="0" borderId="56" xfId="0" applyFont="1" applyFill="1" applyBorder="1" applyAlignment="1">
      <alignment horizontal="center" vertical="center" textRotation="255" wrapText="1"/>
    </xf>
    <xf numFmtId="0" fontId="66" fillId="0" borderId="39" xfId="0" applyFont="1" applyFill="1" applyBorder="1" applyAlignment="1">
      <alignment horizontal="center" vertical="center" textRotation="255" wrapText="1"/>
    </xf>
    <xf numFmtId="0" fontId="66" fillId="0" borderId="10" xfId="0" applyFont="1" applyFill="1" applyBorder="1" applyAlignment="1">
      <alignment horizontal="center" vertical="center" textRotation="255" wrapText="1"/>
    </xf>
    <xf numFmtId="0" fontId="66" fillId="0" borderId="44" xfId="0" applyFont="1" applyFill="1" applyBorder="1" applyAlignment="1">
      <alignment horizontal="left" wrapText="1"/>
    </xf>
    <xf numFmtId="0" fontId="66" fillId="0" borderId="88" xfId="0" applyFont="1" applyFill="1" applyBorder="1" applyAlignment="1">
      <alignment horizontal="center" vertical="center" textRotation="255"/>
    </xf>
    <xf numFmtId="0" fontId="66" fillId="0" borderId="100" xfId="0" applyFont="1" applyFill="1" applyBorder="1" applyAlignment="1">
      <alignment horizontal="center" vertical="center" textRotation="255" wrapText="1"/>
    </xf>
    <xf numFmtId="1" fontId="74" fillId="0" borderId="11" xfId="0" applyNumberFormat="1" applyFont="1" applyFill="1" applyBorder="1" applyAlignment="1">
      <alignment horizontal="center" vertical="center" wrapText="1"/>
    </xf>
    <xf numFmtId="1" fontId="74" fillId="0" borderId="13" xfId="0" applyNumberFormat="1" applyFont="1" applyFill="1" applyBorder="1" applyAlignment="1">
      <alignment horizontal="center" vertical="center" wrapText="1"/>
    </xf>
    <xf numFmtId="0" fontId="10" fillId="0" borderId="105" xfId="0" applyFont="1" applyFill="1" applyBorder="1" applyAlignment="1">
      <alignment horizontal="center" vertical="center" shrinkToFit="1"/>
    </xf>
    <xf numFmtId="0" fontId="10" fillId="0" borderId="101" xfId="0" applyFont="1" applyFill="1" applyBorder="1" applyAlignment="1">
      <alignment horizontal="center" vertical="center" shrinkToFit="1"/>
    </xf>
    <xf numFmtId="0" fontId="10" fillId="0" borderId="106" xfId="0" applyFont="1" applyFill="1" applyBorder="1" applyAlignment="1">
      <alignment horizontal="center" vertical="center" shrinkToFit="1"/>
    </xf>
    <xf numFmtId="1" fontId="68" fillId="0" borderId="61" xfId="0" applyNumberFormat="1" applyFont="1" applyFill="1" applyBorder="1" applyAlignment="1">
      <alignment horizontal="center" vertical="center" textRotation="255"/>
    </xf>
    <xf numFmtId="1" fontId="68" fillId="0" borderId="88" xfId="0" applyNumberFormat="1" applyFont="1" applyFill="1" applyBorder="1" applyAlignment="1">
      <alignment horizontal="center" vertical="center" textRotation="255"/>
    </xf>
    <xf numFmtId="1" fontId="68" fillId="0" borderId="11" xfId="0" applyNumberFormat="1" applyFont="1" applyFill="1" applyBorder="1" applyAlignment="1">
      <alignment horizontal="center" vertical="center" textRotation="255"/>
    </xf>
    <xf numFmtId="1" fontId="66" fillId="0" borderId="22" xfId="0" applyNumberFormat="1" applyFont="1" applyFill="1" applyBorder="1" applyAlignment="1">
      <alignment horizontal="center" vertical="center" textRotation="255"/>
    </xf>
    <xf numFmtId="1" fontId="66" fillId="0" borderId="88" xfId="0" applyNumberFormat="1" applyFont="1" applyFill="1" applyBorder="1" applyAlignment="1">
      <alignment horizontal="center" vertical="center" textRotation="255"/>
    </xf>
    <xf numFmtId="1" fontId="66" fillId="0" borderId="11" xfId="0" applyNumberFormat="1" applyFont="1" applyFill="1" applyBorder="1" applyAlignment="1">
      <alignment horizontal="center" vertical="center" textRotation="255"/>
    </xf>
    <xf numFmtId="1" fontId="66" fillId="0" borderId="100" xfId="0" applyNumberFormat="1" applyFont="1" applyFill="1" applyBorder="1" applyAlignment="1">
      <alignment horizontal="center" vertical="center" textRotation="255"/>
    </xf>
    <xf numFmtId="1" fontId="66" fillId="0" borderId="51" xfId="0" applyNumberFormat="1" applyFont="1" applyFill="1" applyBorder="1" applyAlignment="1">
      <alignment horizontal="center" vertical="center" textRotation="255"/>
    </xf>
    <xf numFmtId="1" fontId="66" fillId="0" borderId="78" xfId="0" applyNumberFormat="1" applyFont="1" applyFill="1" applyBorder="1" applyAlignment="1">
      <alignment horizontal="center" vertical="center" textRotation="255"/>
    </xf>
    <xf numFmtId="1" fontId="66" fillId="0" borderId="39" xfId="0" applyNumberFormat="1" applyFont="1" applyFill="1" applyBorder="1" applyAlignment="1">
      <alignment horizontal="center" vertical="center" textRotation="255"/>
    </xf>
    <xf numFmtId="1" fontId="66" fillId="0" borderId="107" xfId="0" applyNumberFormat="1" applyFont="1" applyFill="1" applyBorder="1" applyAlignment="1">
      <alignment horizontal="center" vertical="center" textRotation="255"/>
    </xf>
    <xf numFmtId="1" fontId="66" fillId="0" borderId="62" xfId="0" applyNumberFormat="1" applyFont="1" applyFill="1" applyBorder="1" applyAlignment="1">
      <alignment horizontal="center" vertical="center" textRotation="255"/>
    </xf>
    <xf numFmtId="1" fontId="66" fillId="0" borderId="86" xfId="0" applyNumberFormat="1" applyFont="1" applyFill="1" applyBorder="1" applyAlignment="1">
      <alignment horizontal="center" vertical="center" textRotation="255"/>
    </xf>
    <xf numFmtId="1" fontId="68" fillId="0" borderId="69" xfId="0" applyNumberFormat="1" applyFont="1" applyFill="1" applyBorder="1" applyAlignment="1">
      <alignment horizontal="center" vertical="center" textRotation="255"/>
    </xf>
    <xf numFmtId="1" fontId="68" fillId="0" borderId="71" xfId="0" applyNumberFormat="1" applyFont="1" applyFill="1" applyBorder="1" applyAlignment="1">
      <alignment horizontal="center" vertical="center" textRotation="255"/>
    </xf>
    <xf numFmtId="1" fontId="68" fillId="0" borderId="12" xfId="0" applyNumberFormat="1" applyFont="1" applyFill="1" applyBorder="1" applyAlignment="1">
      <alignment horizontal="center" vertical="center" textRotation="255"/>
    </xf>
    <xf numFmtId="1" fontId="66" fillId="0" borderId="66" xfId="0" applyNumberFormat="1" applyFont="1" applyFill="1" applyBorder="1" applyAlignment="1">
      <alignment horizontal="center" vertical="center" textRotation="255"/>
    </xf>
    <xf numFmtId="1" fontId="66" fillId="0" borderId="69" xfId="0" applyNumberFormat="1" applyFont="1" applyFill="1" applyBorder="1" applyAlignment="1">
      <alignment horizontal="center" vertical="center" textRotation="255"/>
    </xf>
    <xf numFmtId="1" fontId="66" fillId="0" borderId="71" xfId="0" applyNumberFormat="1" applyFont="1" applyFill="1" applyBorder="1" applyAlignment="1">
      <alignment horizontal="center" vertical="center" textRotation="255"/>
    </xf>
    <xf numFmtId="1" fontId="66" fillId="0" borderId="81" xfId="0" applyNumberFormat="1" applyFont="1" applyFill="1" applyBorder="1" applyAlignment="1">
      <alignment horizontal="center" vertical="center" textRotation="255"/>
    </xf>
    <xf numFmtId="1" fontId="66" fillId="0" borderId="87" xfId="0" applyNumberFormat="1" applyFont="1" applyFill="1" applyBorder="1" applyAlignment="1">
      <alignment horizontal="center" vertical="center" textRotation="255"/>
    </xf>
    <xf numFmtId="1" fontId="66" fillId="0" borderId="106" xfId="0" applyNumberFormat="1" applyFont="1" applyFill="1" applyBorder="1" applyAlignment="1">
      <alignment horizontal="center" vertical="center" textRotation="255"/>
    </xf>
    <xf numFmtId="1" fontId="66" fillId="0" borderId="61" xfId="0" applyNumberFormat="1" applyFont="1" applyFill="1" applyBorder="1" applyAlignment="1">
      <alignment horizontal="center" vertical="center" textRotation="255"/>
    </xf>
    <xf numFmtId="1" fontId="66" fillId="0" borderId="92" xfId="0" applyNumberFormat="1" applyFont="1" applyFill="1" applyBorder="1" applyAlignment="1">
      <alignment horizontal="center" vertical="center" textRotation="255"/>
    </xf>
    <xf numFmtId="1" fontId="66" fillId="0" borderId="12" xfId="0" applyNumberFormat="1" applyFont="1" applyFill="1" applyBorder="1" applyAlignment="1">
      <alignment horizontal="center" vertical="center" textRotation="255"/>
    </xf>
    <xf numFmtId="1" fontId="66" fillId="0" borderId="16" xfId="0" applyNumberFormat="1" applyFont="1" applyFill="1" applyBorder="1" applyAlignment="1">
      <alignment horizontal="center" vertical="center" textRotation="255"/>
    </xf>
    <xf numFmtId="0" fontId="41" fillId="0" borderId="0" xfId="0" applyFont="1" applyAlignment="1">
      <alignment/>
    </xf>
    <xf numFmtId="0" fontId="0" fillId="0" borderId="0" xfId="0" applyAlignment="1">
      <alignment/>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【一般編】</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設問総数</a:t>
            </a:r>
            <a:r>
              <a:rPr lang="en-US" cap="none" sz="1600" b="1" i="0" u="none" baseline="0">
                <a:solidFill>
                  <a:srgbClr val="000000"/>
                </a:solidFill>
              </a:rPr>
              <a:t> 5</a:t>
            </a:r>
            <a:r>
              <a:rPr lang="en-US" cap="none" sz="1600" b="1" i="0" u="none" baseline="0">
                <a:solidFill>
                  <a:srgbClr val="000000"/>
                </a:solidFill>
              </a:rPr>
              <a:t>3</a:t>
            </a:r>
          </a:p>
        </c:rich>
      </c:tx>
      <c:layout>
        <c:manualLayout>
          <c:xMode val="factor"/>
          <c:yMode val="factor"/>
          <c:x val="0.0175"/>
          <c:y val="0.4215"/>
        </c:manualLayout>
      </c:layout>
      <c:spPr>
        <a:noFill/>
        <a:ln w="3175">
          <a:noFill/>
        </a:ln>
      </c:spPr>
    </c:title>
    <c:plotArea>
      <c:layout>
        <c:manualLayout>
          <c:xMode val="edge"/>
          <c:yMode val="edge"/>
          <c:x val="0.086"/>
          <c:y val="0.2035"/>
          <c:w val="0.8255"/>
          <c:h val="0.588"/>
        </c:manualLayout>
      </c:layout>
      <c:doughnut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3175">
                <a:noFill/>
              </a:ln>
            </c:spPr>
          </c:dPt>
          <c:dPt>
            <c:idx val="1"/>
            <c:spPr>
              <a:solidFill>
                <a:srgbClr val="ED7D31"/>
              </a:solidFill>
              <a:ln w="3175">
                <a:noFill/>
              </a:ln>
            </c:spPr>
          </c:dPt>
          <c:dLbls>
            <c:numFmt formatCode="General" sourceLinked="1"/>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separator>
</c:separator>
          </c:dLbls>
          <c:cat>
            <c:strRef>
              <c:f>'【総合判定】一般・電気・高圧受変電編'!$S$3:$T$3</c:f>
              <c:strCache/>
            </c:strRef>
          </c:cat>
          <c:val>
            <c:numRef>
              <c:f>'【総合判定】一般・電気・高圧受変電編'!$S$4:$T$4</c:f>
              <c:numCache/>
            </c:numRef>
          </c:val>
        </c:ser>
        <c:holeSize val="50"/>
      </c:doughnut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200" b="1"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【一般編】</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重要設問総数</a:t>
            </a:r>
            <a:r>
              <a:rPr lang="en-US" cap="none" sz="1600" b="1" i="0" u="none" baseline="0">
                <a:solidFill>
                  <a:srgbClr val="000000"/>
                </a:solidFill>
              </a:rPr>
              <a:t> 2</a:t>
            </a:r>
            <a:r>
              <a:rPr lang="en-US" cap="none" sz="1600" b="1" i="0" u="none" baseline="0">
                <a:solidFill>
                  <a:srgbClr val="000000"/>
                </a:solidFill>
              </a:rPr>
              <a:t>8</a:t>
            </a:r>
          </a:p>
        </c:rich>
      </c:tx>
      <c:layout>
        <c:manualLayout>
          <c:xMode val="factor"/>
          <c:yMode val="factor"/>
          <c:x val="0.023"/>
          <c:y val="0.41225"/>
        </c:manualLayout>
      </c:layout>
      <c:spPr>
        <a:noFill/>
        <a:ln w="3175">
          <a:noFill/>
        </a:ln>
      </c:spPr>
    </c:title>
    <c:plotArea>
      <c:layout>
        <c:manualLayout>
          <c:xMode val="edge"/>
          <c:yMode val="edge"/>
          <c:x val="0.08375"/>
          <c:y val="0.20425"/>
          <c:w val="0.82625"/>
          <c:h val="0.5895"/>
        </c:manualLayout>
      </c:layout>
      <c:doughnut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3175">
                <a:noFill/>
              </a:ln>
            </c:spPr>
          </c:dPt>
          <c:dPt>
            <c:idx val="1"/>
            <c:spPr>
              <a:solidFill>
                <a:srgbClr val="ED7D31"/>
              </a:solidFill>
              <a:ln w="3175">
                <a:noFill/>
              </a:ln>
            </c:spPr>
          </c:dPt>
          <c:dLbls>
            <c:numFmt formatCode="General" sourceLinked="0"/>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'【総合判定】一般・電気・高圧受変電編'!$S$5:$T$5</c:f>
              <c:strCache/>
            </c:strRef>
          </c:cat>
          <c:val>
            <c:numRef>
              <c:f>'【総合判定】一般・電気・高圧受変電編'!$S$6:$T$6</c:f>
              <c:numCache/>
            </c:numRef>
          </c:val>
        </c:ser>
        <c:holeSize val="50"/>
      </c:doughnut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【設備編】</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項目総数</a:t>
            </a:r>
            <a:r>
              <a:rPr lang="en-US" cap="none" sz="1600" b="1" i="0" u="none" baseline="0">
                <a:solidFill>
                  <a:srgbClr val="000000"/>
                </a:solidFill>
              </a:rPr>
              <a:t> </a:t>
            </a:r>
            <a:r>
              <a:rPr lang="en-US" cap="none" sz="1600" b="1" i="0" u="none" baseline="0">
                <a:solidFill>
                  <a:srgbClr val="000000"/>
                </a:solidFill>
              </a:rPr>
              <a:t>79</a:t>
            </a:r>
          </a:p>
        </c:rich>
      </c:tx>
      <c:layout>
        <c:manualLayout>
          <c:xMode val="factor"/>
          <c:yMode val="factor"/>
          <c:x val="0.02075"/>
          <c:y val="0.4195"/>
        </c:manualLayout>
      </c:layout>
      <c:spPr>
        <a:noFill/>
        <a:ln w="3175">
          <a:noFill/>
        </a:ln>
      </c:spPr>
    </c:title>
    <c:plotArea>
      <c:layout>
        <c:manualLayout>
          <c:xMode val="edge"/>
          <c:yMode val="edge"/>
          <c:x val="0.085"/>
          <c:y val="0.17725"/>
          <c:w val="0.8275"/>
          <c:h val="0.6435"/>
        </c:manualLayout>
      </c:layout>
      <c:doughnut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3175">
                <a:noFill/>
              </a:ln>
            </c:spPr>
          </c:dPt>
          <c:dPt>
            <c:idx val="1"/>
            <c:spPr>
              <a:solidFill>
                <a:srgbClr val="ED7D31"/>
              </a:solidFill>
              <a:ln w="3175">
                <a:noFill/>
              </a:ln>
            </c:spPr>
          </c:dPt>
          <c:dLbls>
            <c:numFmt formatCode="General" sourceLinked="1"/>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'【総合判定】電気・高圧受変電編'!$S$3:$T$3</c:f>
              <c:strCache/>
            </c:strRef>
          </c:cat>
          <c:val>
            <c:numRef>
              <c:f>'【総合判定】電気・高圧受変電編'!$S$4:$T$4</c:f>
              <c:numCache/>
            </c:numRef>
          </c:val>
        </c:ser>
        <c:holeSize val="50"/>
      </c:doughnut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【設備編】</a:t>
            </a:r>
            <a:r>
              <a:rPr lang="en-US" cap="none" sz="1600" b="1"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重要項目数</a:t>
            </a:r>
            <a:r>
              <a:rPr lang="en-US" cap="none" sz="1600" b="1" i="0" u="none" baseline="0">
                <a:solidFill>
                  <a:srgbClr val="000000"/>
                </a:solidFill>
              </a:rPr>
              <a:t> </a:t>
            </a:r>
            <a:r>
              <a:rPr lang="en-US" cap="none" sz="1600" b="1" i="0" u="none" baseline="0">
                <a:solidFill>
                  <a:srgbClr val="000000"/>
                </a:solidFill>
              </a:rPr>
              <a:t>6</a:t>
            </a:r>
            <a:r>
              <a:rPr lang="en-US" cap="none" sz="1600" b="1" i="0" u="none" baseline="0">
                <a:solidFill>
                  <a:srgbClr val="000000"/>
                </a:solidFill>
              </a:rPr>
              <a:t>4</a:t>
            </a:r>
          </a:p>
        </c:rich>
      </c:tx>
      <c:layout>
        <c:manualLayout>
          <c:xMode val="factor"/>
          <c:yMode val="factor"/>
          <c:x val="0.0245"/>
          <c:y val="0.43125"/>
        </c:manualLayout>
      </c:layout>
      <c:spPr>
        <a:noFill/>
        <a:ln w="3175">
          <a:noFill/>
        </a:ln>
      </c:spPr>
    </c:title>
    <c:plotArea>
      <c:layout>
        <c:manualLayout>
          <c:xMode val="edge"/>
          <c:yMode val="edge"/>
          <c:x val="0.085"/>
          <c:y val="0.1765"/>
          <c:w val="0.82725"/>
          <c:h val="0.64225"/>
        </c:manualLayout>
      </c:layout>
      <c:doughnut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3175">
                <a:noFill/>
              </a:ln>
            </c:spPr>
          </c:dPt>
          <c:dPt>
            <c:idx val="1"/>
            <c:spPr>
              <a:solidFill>
                <a:srgbClr val="ED7D31"/>
              </a:solidFill>
              <a:ln w="3175">
                <a:noFill/>
              </a:ln>
            </c:spPr>
          </c:dPt>
          <c:dLbls>
            <c:numFmt formatCode="General" sourceLinked="1"/>
            <c:txPr>
              <a:bodyPr vert="horz" rot="0" anchor="ctr"/>
              <a:lstStyle/>
              <a:p>
                <a:pPr algn="ctr">
                  <a:defRPr lang="en-US" cap="none" sz="1600" b="1"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'【総合判定】電気・高圧受変電編'!$S$5:$T$5</c:f>
              <c:strCache/>
            </c:strRef>
          </c:cat>
          <c:val>
            <c:numRef>
              <c:f>'【総合判定】電気・高圧受変電編'!$S$6:$T$6</c:f>
              <c:numCache/>
            </c:numRef>
          </c:val>
        </c:ser>
        <c:holeSize val="50"/>
      </c:doughnut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11</xdr:row>
      <xdr:rowOff>342900</xdr:rowOff>
    </xdr:from>
    <xdr:to>
      <xdr:col>6</xdr:col>
      <xdr:colOff>1447800</xdr:colOff>
      <xdr:row>18</xdr:row>
      <xdr:rowOff>419100</xdr:rowOff>
    </xdr:to>
    <xdr:graphicFrame>
      <xdr:nvGraphicFramePr>
        <xdr:cNvPr id="1" name="グラフ 1"/>
        <xdr:cNvGraphicFramePr/>
      </xdr:nvGraphicFramePr>
      <xdr:xfrm>
        <a:off x="4191000" y="9039225"/>
        <a:ext cx="4476750" cy="561022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11</xdr:row>
      <xdr:rowOff>333375</xdr:rowOff>
    </xdr:from>
    <xdr:to>
      <xdr:col>9</xdr:col>
      <xdr:colOff>1447800</xdr:colOff>
      <xdr:row>18</xdr:row>
      <xdr:rowOff>447675</xdr:rowOff>
    </xdr:to>
    <xdr:graphicFrame>
      <xdr:nvGraphicFramePr>
        <xdr:cNvPr id="2" name="グラフ 3"/>
        <xdr:cNvGraphicFramePr/>
      </xdr:nvGraphicFramePr>
      <xdr:xfrm>
        <a:off x="8867775" y="9029700"/>
        <a:ext cx="4514850" cy="56483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1038225</xdr:colOff>
      <xdr:row>0</xdr:row>
      <xdr:rowOff>95250</xdr:rowOff>
    </xdr:from>
    <xdr:ext cx="866775" cy="266700"/>
    <xdr:sp>
      <xdr:nvSpPr>
        <xdr:cNvPr id="1" name="テキスト ボックス 1"/>
        <xdr:cNvSpPr txBox="1">
          <a:spLocks noChangeArrowheads="1"/>
        </xdr:cNvSpPr>
      </xdr:nvSpPr>
      <xdr:spPr>
        <a:xfrm>
          <a:off x="11182350" y="95250"/>
          <a:ext cx="866775" cy="2667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15</xdr:row>
      <xdr:rowOff>238125</xdr:rowOff>
    </xdr:from>
    <xdr:to>
      <xdr:col>6</xdr:col>
      <xdr:colOff>1543050</xdr:colOff>
      <xdr:row>23</xdr:row>
      <xdr:rowOff>428625</xdr:rowOff>
    </xdr:to>
    <xdr:graphicFrame>
      <xdr:nvGraphicFramePr>
        <xdr:cNvPr id="1" name="グラフ 4"/>
        <xdr:cNvGraphicFramePr/>
      </xdr:nvGraphicFramePr>
      <xdr:xfrm>
        <a:off x="4162425" y="9810750"/>
        <a:ext cx="4600575" cy="5295900"/>
      </xdr:xfrm>
      <a:graphic>
        <a:graphicData uri="http://schemas.openxmlformats.org/drawingml/2006/chart">
          <c:chart xmlns:c="http://schemas.openxmlformats.org/drawingml/2006/chart" r:id="rId1"/>
        </a:graphicData>
      </a:graphic>
    </xdr:graphicFrame>
    <xdr:clientData/>
  </xdr:twoCellAnchor>
  <xdr:twoCellAnchor>
    <xdr:from>
      <xdr:col>7</xdr:col>
      <xdr:colOff>66675</xdr:colOff>
      <xdr:row>15</xdr:row>
      <xdr:rowOff>238125</xdr:rowOff>
    </xdr:from>
    <xdr:to>
      <xdr:col>9</xdr:col>
      <xdr:colOff>1524000</xdr:colOff>
      <xdr:row>23</xdr:row>
      <xdr:rowOff>428625</xdr:rowOff>
    </xdr:to>
    <xdr:graphicFrame>
      <xdr:nvGraphicFramePr>
        <xdr:cNvPr id="2" name="グラフ 7"/>
        <xdr:cNvGraphicFramePr/>
      </xdr:nvGraphicFramePr>
      <xdr:xfrm>
        <a:off x="8858250" y="9810750"/>
        <a:ext cx="4600575" cy="5295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1038225</xdr:colOff>
      <xdr:row>0</xdr:row>
      <xdr:rowOff>95250</xdr:rowOff>
    </xdr:from>
    <xdr:ext cx="866775" cy="266700"/>
    <xdr:sp>
      <xdr:nvSpPr>
        <xdr:cNvPr id="1" name="テキスト ボックス 3"/>
        <xdr:cNvSpPr txBox="1">
          <a:spLocks noChangeArrowheads="1"/>
        </xdr:cNvSpPr>
      </xdr:nvSpPr>
      <xdr:spPr>
        <a:xfrm>
          <a:off x="11868150" y="95250"/>
          <a:ext cx="866775" cy="2667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I20"/>
  <sheetViews>
    <sheetView tabSelected="1" view="pageBreakPreview" zoomScale="60" zoomScalePageLayoutView="0" workbookViewId="0" topLeftCell="A1">
      <selection activeCell="I14" sqref="I14"/>
    </sheetView>
  </sheetViews>
  <sheetFormatPr defaultColWidth="9.00390625" defaultRowHeight="13.5"/>
  <cols>
    <col min="1" max="16384" width="8.875" style="332" customWidth="1"/>
  </cols>
  <sheetData>
    <row r="3" ht="27.75">
      <c r="B3" s="331" t="s">
        <v>360</v>
      </c>
    </row>
    <row r="4" spans="2:9" ht="45" customHeight="1">
      <c r="B4" s="333" t="s">
        <v>361</v>
      </c>
      <c r="C4" s="333"/>
      <c r="D4" s="333"/>
      <c r="E4" s="333"/>
      <c r="F4" s="333"/>
      <c r="G4" s="333"/>
      <c r="H4" s="333"/>
      <c r="I4" s="333"/>
    </row>
    <row r="6" spans="2:9" ht="45" customHeight="1">
      <c r="B6" s="333" t="s">
        <v>362</v>
      </c>
      <c r="C6" s="333"/>
      <c r="D6" s="333"/>
      <c r="E6" s="333"/>
      <c r="F6" s="333"/>
      <c r="G6" s="333"/>
      <c r="H6" s="333"/>
      <c r="I6" s="333"/>
    </row>
    <row r="7" spans="2:9" ht="15.75">
      <c r="B7" s="334"/>
      <c r="C7" s="334"/>
      <c r="D7" s="334"/>
      <c r="E7" s="334"/>
      <c r="F7" s="334"/>
      <c r="G7" s="334"/>
      <c r="H7" s="334"/>
      <c r="I7" s="334"/>
    </row>
    <row r="8" spans="2:9" ht="74.25" customHeight="1">
      <c r="B8" s="333" t="s">
        <v>363</v>
      </c>
      <c r="C8" s="333"/>
      <c r="D8" s="333"/>
      <c r="E8" s="333"/>
      <c r="F8" s="333"/>
      <c r="G8" s="333"/>
      <c r="H8" s="333"/>
      <c r="I8" s="333"/>
    </row>
    <row r="10" spans="2:9" ht="45" customHeight="1">
      <c r="B10" s="333" t="s">
        <v>364</v>
      </c>
      <c r="C10" s="333"/>
      <c r="D10" s="333"/>
      <c r="E10" s="333"/>
      <c r="F10" s="333"/>
      <c r="G10" s="333"/>
      <c r="H10" s="333"/>
      <c r="I10" s="333"/>
    </row>
    <row r="18" ht="19.5" customHeight="1">
      <c r="B18" s="335" t="s">
        <v>365</v>
      </c>
    </row>
    <row r="19" ht="19.5" customHeight="1">
      <c r="B19" s="335" t="s">
        <v>366</v>
      </c>
    </row>
    <row r="20" ht="19.5" customHeight="1">
      <c r="B20" s="335" t="s">
        <v>367</v>
      </c>
    </row>
  </sheetData>
  <sheetProtection password="825C" sheet="1"/>
  <mergeCells count="4">
    <mergeCell ref="B4:I4"/>
    <mergeCell ref="B6:I6"/>
    <mergeCell ref="B8:I8"/>
    <mergeCell ref="B10:I10"/>
  </mergeCells>
  <printOptions/>
  <pageMargins left="0.7" right="0.7" top="0.75" bottom="0.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51"/>
  <sheetViews>
    <sheetView view="pageBreakPreview" zoomScale="50" zoomScaleNormal="50" zoomScaleSheetLayoutView="50" workbookViewId="0" topLeftCell="A1">
      <pane ySplit="2028" topLeftCell="A1" activePane="bottomLeft" state="split"/>
      <selection pane="topLeft" activeCell="M18" sqref="M18"/>
      <selection pane="bottomLeft" activeCell="F1" sqref="F1"/>
    </sheetView>
  </sheetViews>
  <sheetFormatPr defaultColWidth="9.00390625" defaultRowHeight="13.5"/>
  <cols>
    <col min="1" max="1" width="4.625" style="0" customWidth="1"/>
    <col min="2" max="3" width="9.00390625" style="0" customWidth="1"/>
    <col min="4" max="4" width="30.875" style="0" customWidth="1"/>
    <col min="5" max="10" width="20.625" style="0" customWidth="1"/>
  </cols>
  <sheetData>
    <row r="1" spans="1:16" ht="62.25" customHeight="1" thickBot="1">
      <c r="A1" s="1" t="s">
        <v>334</v>
      </c>
      <c r="B1" s="1"/>
      <c r="C1" s="1"/>
      <c r="D1" s="1"/>
      <c r="E1" s="1"/>
      <c r="F1" s="1"/>
      <c r="G1" s="2"/>
      <c r="H1" s="1"/>
      <c r="I1" s="1"/>
      <c r="J1" s="3"/>
      <c r="K1" s="37" t="s">
        <v>0</v>
      </c>
      <c r="L1" s="44">
        <f>L4+L5+L6+L7+L8+L9+L10</f>
        <v>53</v>
      </c>
      <c r="M1" s="44">
        <f>M4+M5+M6+M7+M8+M9+M10</f>
        <v>10</v>
      </c>
      <c r="N1" s="37" t="s">
        <v>1</v>
      </c>
      <c r="O1" s="44">
        <f>O4+O5+O6+O7+O8+O9+O10</f>
        <v>28</v>
      </c>
      <c r="P1" s="44">
        <f>P4+P5+P6+P7+P8+P9+P10</f>
        <v>6</v>
      </c>
    </row>
    <row r="2" spans="1:18" ht="62.25" customHeight="1" thickBot="1">
      <c r="A2" s="278" t="s">
        <v>2</v>
      </c>
      <c r="B2" s="283" t="s">
        <v>3</v>
      </c>
      <c r="C2" s="283"/>
      <c r="D2" s="283"/>
      <c r="E2" s="273" t="s">
        <v>326</v>
      </c>
      <c r="F2" s="273"/>
      <c r="G2" s="273"/>
      <c r="H2" s="273" t="s">
        <v>327</v>
      </c>
      <c r="I2" s="273"/>
      <c r="J2" s="274"/>
      <c r="K2" s="69"/>
      <c r="L2" s="69"/>
      <c r="M2" s="69"/>
      <c r="N2" s="69"/>
      <c r="O2" s="69"/>
      <c r="R2" s="79" t="s">
        <v>5</v>
      </c>
    </row>
    <row r="3" spans="1:20" ht="62.25" customHeight="1" thickBot="1">
      <c r="A3" s="279"/>
      <c r="B3" s="284"/>
      <c r="C3" s="284"/>
      <c r="D3" s="284"/>
      <c r="E3" s="218" t="s">
        <v>333</v>
      </c>
      <c r="F3" s="219" t="s">
        <v>332</v>
      </c>
      <c r="G3" s="219" t="s">
        <v>331</v>
      </c>
      <c r="H3" s="218" t="s">
        <v>330</v>
      </c>
      <c r="I3" s="218" t="s">
        <v>328</v>
      </c>
      <c r="J3" s="220" t="s">
        <v>329</v>
      </c>
      <c r="K3" s="70" t="s">
        <v>4</v>
      </c>
      <c r="L3" s="42" t="s">
        <v>9</v>
      </c>
      <c r="M3" s="44" t="s">
        <v>10</v>
      </c>
      <c r="N3" s="71" t="s">
        <v>11</v>
      </c>
      <c r="O3" s="44" t="s">
        <v>12</v>
      </c>
      <c r="P3" s="72" t="s">
        <v>13</v>
      </c>
      <c r="R3" s="80" t="s">
        <v>4</v>
      </c>
      <c r="S3" s="81" t="s">
        <v>14</v>
      </c>
      <c r="T3" s="82" t="s">
        <v>15</v>
      </c>
    </row>
    <row r="4" spans="1:20" ht="62.25" customHeight="1" thickBot="1">
      <c r="A4" s="213">
        <v>1</v>
      </c>
      <c r="B4" s="275" t="s">
        <v>16</v>
      </c>
      <c r="C4" s="275"/>
      <c r="D4" s="275"/>
      <c r="E4" s="214">
        <f aca="true" t="shared" si="0" ref="E4:F10">L4</f>
        <v>8</v>
      </c>
      <c r="F4" s="214">
        <f t="shared" si="0"/>
        <v>0</v>
      </c>
      <c r="G4" s="215">
        <f aca="true" t="shared" si="1" ref="G4:G11">F4/E4</f>
        <v>0</v>
      </c>
      <c r="H4" s="216">
        <f aca="true" t="shared" si="2" ref="H4:I10">O4</f>
        <v>5</v>
      </c>
      <c r="I4" s="216">
        <f t="shared" si="2"/>
        <v>0</v>
      </c>
      <c r="J4" s="217">
        <f aca="true" t="shared" si="3" ref="J4:J11">I4/H4</f>
        <v>0</v>
      </c>
      <c r="K4" s="73"/>
      <c r="L4" s="33">
        <f>'【設問】一般編'!J3</f>
        <v>8</v>
      </c>
      <c r="M4" s="41">
        <f>'【設問】一般編'!K3</f>
        <v>0</v>
      </c>
      <c r="N4" s="31"/>
      <c r="O4" s="33">
        <f>'【設問】一般編'!M3</f>
        <v>5</v>
      </c>
      <c r="P4" s="41">
        <f>'【設問】一般編'!N3</f>
        <v>0</v>
      </c>
      <c r="R4" s="29">
        <f>L1</f>
        <v>53</v>
      </c>
      <c r="S4" s="30">
        <f>M1</f>
        <v>10</v>
      </c>
      <c r="T4" s="40">
        <f>R4-S4</f>
        <v>43</v>
      </c>
    </row>
    <row r="5" spans="1:20" ht="62.25" customHeight="1">
      <c r="A5" s="197">
        <v>2</v>
      </c>
      <c r="B5" s="276" t="s">
        <v>17</v>
      </c>
      <c r="C5" s="276"/>
      <c r="D5" s="276"/>
      <c r="E5" s="193">
        <f t="shared" si="0"/>
        <v>6</v>
      </c>
      <c r="F5" s="193">
        <f t="shared" si="0"/>
        <v>0</v>
      </c>
      <c r="G5" s="194">
        <f t="shared" si="1"/>
        <v>0</v>
      </c>
      <c r="H5" s="195">
        <f t="shared" si="2"/>
        <v>6</v>
      </c>
      <c r="I5" s="195">
        <f t="shared" si="2"/>
        <v>0</v>
      </c>
      <c r="J5" s="196">
        <f t="shared" si="3"/>
        <v>0</v>
      </c>
      <c r="K5" s="73"/>
      <c r="L5" s="33">
        <f>'【設問】一般編'!J11</f>
        <v>6</v>
      </c>
      <c r="M5" s="41">
        <f>'【設問】一般編'!K11</f>
        <v>0</v>
      </c>
      <c r="N5" s="31"/>
      <c r="O5" s="33">
        <f>'【設問】一般編'!M11</f>
        <v>6</v>
      </c>
      <c r="P5" s="41">
        <f>'【設問】一般編'!N11</f>
        <v>0</v>
      </c>
      <c r="R5" s="80" t="s">
        <v>11</v>
      </c>
      <c r="S5" s="81" t="s">
        <v>14</v>
      </c>
      <c r="T5" s="82" t="s">
        <v>15</v>
      </c>
    </row>
    <row r="6" spans="1:20" ht="62.25" customHeight="1" thickBot="1">
      <c r="A6" s="198">
        <v>3</v>
      </c>
      <c r="B6" s="277" t="s">
        <v>18</v>
      </c>
      <c r="C6" s="277"/>
      <c r="D6" s="277"/>
      <c r="E6" s="193">
        <f t="shared" si="0"/>
        <v>5</v>
      </c>
      <c r="F6" s="193">
        <f t="shared" si="0"/>
        <v>0</v>
      </c>
      <c r="G6" s="194">
        <f t="shared" si="1"/>
        <v>0</v>
      </c>
      <c r="H6" s="195">
        <f t="shared" si="2"/>
        <v>3</v>
      </c>
      <c r="I6" s="195">
        <f t="shared" si="2"/>
        <v>0</v>
      </c>
      <c r="J6" s="196">
        <f t="shared" si="3"/>
        <v>0</v>
      </c>
      <c r="K6" s="73"/>
      <c r="L6" s="33">
        <f>'【設問】一般編'!J17</f>
        <v>5</v>
      </c>
      <c r="M6" s="41">
        <f>'【設問】一般編'!K17</f>
        <v>0</v>
      </c>
      <c r="N6" s="31"/>
      <c r="O6" s="33">
        <f>'【設問】一般編'!M17</f>
        <v>3</v>
      </c>
      <c r="P6" s="41">
        <f>'【設問】一般編'!N17</f>
        <v>0</v>
      </c>
      <c r="R6" s="29">
        <f>O1</f>
        <v>28</v>
      </c>
      <c r="S6" s="30">
        <f>P1</f>
        <v>6</v>
      </c>
      <c r="T6" s="40">
        <f>R6-S6</f>
        <v>22</v>
      </c>
    </row>
    <row r="7" spans="1:16" ht="62.25" customHeight="1">
      <c r="A7" s="197">
        <v>4</v>
      </c>
      <c r="B7" s="276" t="s">
        <v>19</v>
      </c>
      <c r="C7" s="276"/>
      <c r="D7" s="276"/>
      <c r="E7" s="193">
        <f t="shared" si="0"/>
        <v>3</v>
      </c>
      <c r="F7" s="193">
        <f t="shared" si="0"/>
        <v>0</v>
      </c>
      <c r="G7" s="194">
        <f t="shared" si="1"/>
        <v>0</v>
      </c>
      <c r="H7" s="195">
        <f t="shared" si="2"/>
        <v>1</v>
      </c>
      <c r="I7" s="195">
        <f t="shared" si="2"/>
        <v>0</v>
      </c>
      <c r="J7" s="196">
        <f t="shared" si="3"/>
        <v>0</v>
      </c>
      <c r="K7" s="73"/>
      <c r="L7" s="33">
        <f>'【設問】一般編'!J22</f>
        <v>3</v>
      </c>
      <c r="M7" s="41">
        <f>'【設問】一般編'!K22</f>
        <v>0</v>
      </c>
      <c r="N7" s="31"/>
      <c r="O7" s="33">
        <f>'【設問】一般編'!M22</f>
        <v>1</v>
      </c>
      <c r="P7" s="41">
        <f>'【設問】一般編'!N22</f>
        <v>0</v>
      </c>
    </row>
    <row r="8" spans="1:16" ht="62.25" customHeight="1">
      <c r="A8" s="199">
        <v>5</v>
      </c>
      <c r="B8" s="276" t="s">
        <v>20</v>
      </c>
      <c r="C8" s="276"/>
      <c r="D8" s="276"/>
      <c r="E8" s="193">
        <f t="shared" si="0"/>
        <v>8</v>
      </c>
      <c r="F8" s="193">
        <f t="shared" si="0"/>
        <v>4</v>
      </c>
      <c r="G8" s="194">
        <f t="shared" si="1"/>
        <v>0.5</v>
      </c>
      <c r="H8" s="195">
        <f t="shared" si="2"/>
        <v>5</v>
      </c>
      <c r="I8" s="195">
        <f t="shared" si="2"/>
        <v>4</v>
      </c>
      <c r="J8" s="196">
        <f t="shared" si="3"/>
        <v>0.8</v>
      </c>
      <c r="K8" s="73"/>
      <c r="L8" s="33">
        <f>'【設問】一般編'!J25</f>
        <v>8</v>
      </c>
      <c r="M8" s="41">
        <f>'【設問】一般編'!K25</f>
        <v>4</v>
      </c>
      <c r="N8" s="31"/>
      <c r="O8" s="33">
        <f>'【設問】一般編'!M25</f>
        <v>5</v>
      </c>
      <c r="P8" s="41">
        <f>'【設問】一般編'!N25</f>
        <v>4</v>
      </c>
    </row>
    <row r="9" spans="1:16" ht="62.25" customHeight="1">
      <c r="A9" s="192">
        <v>6</v>
      </c>
      <c r="B9" s="277" t="s">
        <v>21</v>
      </c>
      <c r="C9" s="277"/>
      <c r="D9" s="277"/>
      <c r="E9" s="193">
        <f t="shared" si="0"/>
        <v>12</v>
      </c>
      <c r="F9" s="193">
        <f t="shared" si="0"/>
        <v>2</v>
      </c>
      <c r="G9" s="194">
        <f t="shared" si="1"/>
        <v>0.16666666666666666</v>
      </c>
      <c r="H9" s="195">
        <f t="shared" si="2"/>
        <v>4</v>
      </c>
      <c r="I9" s="195">
        <f t="shared" si="2"/>
        <v>1</v>
      </c>
      <c r="J9" s="196">
        <f t="shared" si="3"/>
        <v>0.25</v>
      </c>
      <c r="K9" s="73"/>
      <c r="L9" s="33">
        <f>'【設問】一般編'!J33</f>
        <v>12</v>
      </c>
      <c r="M9" s="41">
        <f>'【設問】一般編'!K33</f>
        <v>2</v>
      </c>
      <c r="N9" s="31"/>
      <c r="O9" s="33">
        <f>'【設問】一般編'!M33</f>
        <v>4</v>
      </c>
      <c r="P9" s="41">
        <f>'【設問】一般編'!N33</f>
        <v>1</v>
      </c>
    </row>
    <row r="10" spans="1:16" ht="62.25" customHeight="1" thickBot="1">
      <c r="A10" s="192">
        <v>7</v>
      </c>
      <c r="B10" s="277" t="s">
        <v>22</v>
      </c>
      <c r="C10" s="277"/>
      <c r="D10" s="277"/>
      <c r="E10" s="193">
        <f t="shared" si="0"/>
        <v>11</v>
      </c>
      <c r="F10" s="193">
        <f t="shared" si="0"/>
        <v>4</v>
      </c>
      <c r="G10" s="194">
        <f t="shared" si="1"/>
        <v>0.36363636363636365</v>
      </c>
      <c r="H10" s="195">
        <f t="shared" si="2"/>
        <v>4</v>
      </c>
      <c r="I10" s="195">
        <f t="shared" si="2"/>
        <v>1</v>
      </c>
      <c r="J10" s="196">
        <f t="shared" si="3"/>
        <v>0.25</v>
      </c>
      <c r="K10" s="67"/>
      <c r="L10" s="74">
        <f>'【設問】一般編'!J45</f>
        <v>11</v>
      </c>
      <c r="M10" s="47">
        <f>'【設問】一般編'!K45</f>
        <v>4</v>
      </c>
      <c r="N10" s="38"/>
      <c r="O10" s="74">
        <f>'【設問】一般編'!M45</f>
        <v>4</v>
      </c>
      <c r="P10" s="47">
        <f>'【設問】一般編'!N33</f>
        <v>1</v>
      </c>
    </row>
    <row r="11" spans="1:14" ht="62.25" customHeight="1" thickBot="1">
      <c r="A11" s="285" t="s">
        <v>336</v>
      </c>
      <c r="B11" s="286"/>
      <c r="C11" s="286"/>
      <c r="D11" s="286"/>
      <c r="E11" s="221">
        <f>SUM(E4:E10)</f>
        <v>53</v>
      </c>
      <c r="F11" s="221">
        <f>SUM(F4:F10)</f>
        <v>10</v>
      </c>
      <c r="G11" s="222">
        <f t="shared" si="1"/>
        <v>0.18867924528301888</v>
      </c>
      <c r="H11" s="221">
        <f>SUM(H4:H10)</f>
        <v>28</v>
      </c>
      <c r="I11" s="221">
        <f>SUM(I4:I10)</f>
        <v>6</v>
      </c>
      <c r="J11" s="223">
        <f t="shared" si="3"/>
        <v>0.21428571428571427</v>
      </c>
      <c r="K11" s="24"/>
      <c r="N11" s="24"/>
    </row>
    <row r="12" spans="1:14" ht="62.25" customHeight="1">
      <c r="A12" s="224"/>
      <c r="B12" s="225"/>
      <c r="C12" s="225"/>
      <c r="D12" s="225"/>
      <c r="E12" s="226"/>
      <c r="F12" s="227"/>
      <c r="G12" s="228"/>
      <c r="H12" s="227"/>
      <c r="I12" s="227"/>
      <c r="J12" s="229"/>
      <c r="K12" s="24"/>
      <c r="N12" s="24"/>
    </row>
    <row r="13" spans="1:14" ht="62.25" customHeight="1">
      <c r="A13" s="200"/>
      <c r="B13" s="201"/>
      <c r="C13" s="201"/>
      <c r="D13" s="201"/>
      <c r="E13" s="202"/>
      <c r="F13" s="203"/>
      <c r="G13" s="204"/>
      <c r="H13" s="203"/>
      <c r="I13" s="203"/>
      <c r="J13" s="205"/>
      <c r="K13" s="24"/>
      <c r="N13" s="24"/>
    </row>
    <row r="14" spans="1:14" ht="62.25" customHeight="1">
      <c r="A14" s="200"/>
      <c r="B14" s="201"/>
      <c r="C14" s="201"/>
      <c r="D14" s="201"/>
      <c r="E14" s="202"/>
      <c r="F14" s="203"/>
      <c r="G14" s="204"/>
      <c r="H14" s="203"/>
      <c r="I14" s="203"/>
      <c r="J14" s="205"/>
      <c r="K14" s="24"/>
      <c r="N14" s="24"/>
    </row>
    <row r="15" spans="1:14" ht="62.25" customHeight="1">
      <c r="A15" s="280" t="s">
        <v>23</v>
      </c>
      <c r="B15" s="281"/>
      <c r="C15" s="281"/>
      <c r="D15" s="281"/>
      <c r="E15" s="202"/>
      <c r="F15" s="203"/>
      <c r="G15" s="204"/>
      <c r="H15" s="203"/>
      <c r="I15" s="203"/>
      <c r="J15" s="205"/>
      <c r="K15" s="24"/>
      <c r="N15" s="24"/>
    </row>
    <row r="16" spans="1:14" ht="62.25" customHeight="1">
      <c r="A16" s="282"/>
      <c r="B16" s="281"/>
      <c r="C16" s="281"/>
      <c r="D16" s="281"/>
      <c r="E16" s="202"/>
      <c r="F16" s="203"/>
      <c r="G16" s="204"/>
      <c r="H16" s="203"/>
      <c r="I16" s="203"/>
      <c r="J16" s="205"/>
      <c r="K16" s="24"/>
      <c r="N16" s="24"/>
    </row>
    <row r="17" spans="1:14" ht="62.25" customHeight="1">
      <c r="A17" s="200"/>
      <c r="B17" s="201"/>
      <c r="C17" s="201"/>
      <c r="D17" s="201"/>
      <c r="E17" s="202"/>
      <c r="F17" s="203"/>
      <c r="G17" s="204"/>
      <c r="H17" s="203"/>
      <c r="I17" s="203"/>
      <c r="J17" s="205"/>
      <c r="K17" s="24"/>
      <c r="N17" s="24"/>
    </row>
    <row r="18" spans="1:14" ht="62.25" customHeight="1">
      <c r="A18" s="200"/>
      <c r="B18" s="201"/>
      <c r="C18" s="201"/>
      <c r="D18" s="201"/>
      <c r="E18" s="202"/>
      <c r="F18" s="203"/>
      <c r="G18" s="204"/>
      <c r="H18" s="203"/>
      <c r="I18" s="203"/>
      <c r="J18" s="205"/>
      <c r="K18" s="24"/>
      <c r="N18" s="24"/>
    </row>
    <row r="19" spans="1:14" ht="62.25" customHeight="1" thickBot="1">
      <c r="A19" s="208"/>
      <c r="B19" s="209"/>
      <c r="C19" s="209"/>
      <c r="D19" s="209"/>
      <c r="E19" s="230"/>
      <c r="F19" s="210"/>
      <c r="G19" s="231"/>
      <c r="H19" s="210"/>
      <c r="I19" s="210"/>
      <c r="J19" s="212"/>
      <c r="K19" s="24"/>
      <c r="N19" s="24"/>
    </row>
    <row r="20" spans="1:14" ht="42.75" customHeight="1">
      <c r="A20" s="206" t="s">
        <v>335</v>
      </c>
      <c r="B20" s="201"/>
      <c r="C20" s="201"/>
      <c r="D20" s="201"/>
      <c r="E20" s="203"/>
      <c r="F20" s="203"/>
      <c r="G20" s="207"/>
      <c r="H20" s="203"/>
      <c r="I20" s="203"/>
      <c r="J20" s="205"/>
      <c r="K20" s="24"/>
      <c r="N20" s="24"/>
    </row>
    <row r="21" spans="1:14" ht="42.75" customHeight="1">
      <c r="A21" s="200"/>
      <c r="B21" s="201"/>
      <c r="C21" s="201"/>
      <c r="D21" s="201"/>
      <c r="E21" s="203"/>
      <c r="F21" s="203"/>
      <c r="G21" s="207"/>
      <c r="H21" s="203"/>
      <c r="I21" s="203"/>
      <c r="J21" s="205"/>
      <c r="K21" s="24"/>
      <c r="N21" s="24"/>
    </row>
    <row r="22" spans="1:14" ht="42.75" customHeight="1">
      <c r="A22" s="200"/>
      <c r="B22" s="201"/>
      <c r="C22" s="201"/>
      <c r="D22" s="201"/>
      <c r="E22" s="203"/>
      <c r="F22" s="203"/>
      <c r="G22" s="207"/>
      <c r="H22" s="203"/>
      <c r="I22" s="203"/>
      <c r="J22" s="205"/>
      <c r="K22" s="24"/>
      <c r="N22" s="24"/>
    </row>
    <row r="23" spans="1:14" ht="42.75" customHeight="1">
      <c r="A23" s="200"/>
      <c r="B23" s="201"/>
      <c r="C23" s="201"/>
      <c r="D23" s="201"/>
      <c r="E23" s="203"/>
      <c r="F23" s="203"/>
      <c r="G23" s="207"/>
      <c r="H23" s="203"/>
      <c r="I23" s="203"/>
      <c r="J23" s="205"/>
      <c r="K23" s="24"/>
      <c r="N23" s="24"/>
    </row>
    <row r="24" spans="1:14" ht="42.75" customHeight="1">
      <c r="A24" s="200"/>
      <c r="B24" s="201"/>
      <c r="C24" s="201"/>
      <c r="D24" s="201"/>
      <c r="E24" s="203"/>
      <c r="F24" s="203"/>
      <c r="G24" s="207"/>
      <c r="H24" s="203"/>
      <c r="I24" s="203"/>
      <c r="J24" s="205"/>
      <c r="K24" s="24"/>
      <c r="N24" s="24"/>
    </row>
    <row r="25" spans="1:14" ht="42.75" customHeight="1">
      <c r="A25" s="200"/>
      <c r="B25" s="201"/>
      <c r="C25" s="201"/>
      <c r="D25" s="201"/>
      <c r="E25" s="203"/>
      <c r="F25" s="203"/>
      <c r="G25" s="207"/>
      <c r="H25" s="203"/>
      <c r="I25" s="203"/>
      <c r="J25" s="205"/>
      <c r="K25" s="24"/>
      <c r="N25" s="24"/>
    </row>
    <row r="26" spans="1:14" ht="42.75" customHeight="1">
      <c r="A26" s="200"/>
      <c r="B26" s="201"/>
      <c r="C26" s="201"/>
      <c r="D26" s="201"/>
      <c r="E26" s="203"/>
      <c r="F26" s="203"/>
      <c r="G26" s="207"/>
      <c r="H26" s="203"/>
      <c r="I26" s="203"/>
      <c r="J26" s="205"/>
      <c r="K26" s="24"/>
      <c r="N26" s="24"/>
    </row>
    <row r="27" spans="1:14" ht="42.75" customHeight="1" thickBot="1">
      <c r="A27" s="208"/>
      <c r="B27" s="209"/>
      <c r="C27" s="209"/>
      <c r="D27" s="209"/>
      <c r="E27" s="210"/>
      <c r="F27" s="210"/>
      <c r="G27" s="211"/>
      <c r="H27" s="210"/>
      <c r="I27" s="210"/>
      <c r="J27" s="212"/>
      <c r="K27" s="24"/>
      <c r="N27" s="24"/>
    </row>
    <row r="28" spans="1:14" ht="42" customHeight="1">
      <c r="A28" s="49"/>
      <c r="B28" s="49"/>
      <c r="C28" s="49"/>
      <c r="D28" s="49"/>
      <c r="E28" s="49"/>
      <c r="F28" s="49"/>
      <c r="G28" s="49"/>
      <c r="H28" s="49"/>
      <c r="I28" s="49"/>
      <c r="J28" s="49"/>
      <c r="K28" s="24"/>
      <c r="N28" s="24"/>
    </row>
    <row r="29" spans="1:14" ht="42" customHeight="1">
      <c r="A29" s="49"/>
      <c r="B29" s="49"/>
      <c r="C29" s="49"/>
      <c r="D29" s="49"/>
      <c r="E29" s="49"/>
      <c r="F29" s="49"/>
      <c r="G29" s="49"/>
      <c r="H29" s="49"/>
      <c r="I29" s="49"/>
      <c r="J29" s="49"/>
      <c r="K29" s="24"/>
      <c r="N29" s="24"/>
    </row>
    <row r="30" spans="1:14" ht="42" customHeight="1">
      <c r="A30" s="49"/>
      <c r="B30" s="49"/>
      <c r="C30" s="49"/>
      <c r="D30" s="49"/>
      <c r="E30" s="49"/>
      <c r="F30" s="49"/>
      <c r="G30" s="49"/>
      <c r="H30" s="49"/>
      <c r="I30" s="49"/>
      <c r="J30" s="49"/>
      <c r="K30" s="24"/>
      <c r="N30" s="24"/>
    </row>
    <row r="31" spans="1:14" ht="42" customHeight="1">
      <c r="A31" s="49"/>
      <c r="B31" s="49"/>
      <c r="C31" s="49"/>
      <c r="D31" s="49"/>
      <c r="E31" s="49"/>
      <c r="F31" s="49"/>
      <c r="G31" s="49"/>
      <c r="H31" s="49"/>
      <c r="I31" s="49"/>
      <c r="J31" s="49"/>
      <c r="K31" s="24"/>
      <c r="N31" s="24"/>
    </row>
    <row r="32" spans="1:10" ht="42" customHeight="1">
      <c r="A32" s="49"/>
      <c r="B32" s="49"/>
      <c r="C32" s="49"/>
      <c r="D32" s="49"/>
      <c r="E32" s="49"/>
      <c r="F32" s="49"/>
      <c r="G32" s="49"/>
      <c r="H32" s="49"/>
      <c r="I32" s="49"/>
      <c r="J32" s="49"/>
    </row>
    <row r="33" spans="1:10" ht="49.5" customHeight="1">
      <c r="A33" s="49"/>
      <c r="B33" s="49"/>
      <c r="C33" s="49"/>
      <c r="D33" s="49"/>
      <c r="E33" s="49"/>
      <c r="F33" s="49"/>
      <c r="G33" s="49"/>
      <c r="H33" s="49"/>
      <c r="I33" s="49"/>
      <c r="J33" s="49"/>
    </row>
    <row r="34" spans="1:10" ht="49.5" customHeight="1">
      <c r="A34" s="49"/>
      <c r="B34" s="49"/>
      <c r="C34" s="49"/>
      <c r="D34" s="49"/>
      <c r="E34" s="49"/>
      <c r="F34" s="49"/>
      <c r="G34" s="49"/>
      <c r="H34" s="49"/>
      <c r="I34" s="49"/>
      <c r="J34" s="49"/>
    </row>
    <row r="35" spans="1:10" ht="49.5" customHeight="1">
      <c r="A35" s="49"/>
      <c r="B35" s="49"/>
      <c r="C35" s="49"/>
      <c r="D35" s="49"/>
      <c r="E35" s="49"/>
      <c r="F35" s="49"/>
      <c r="G35" s="49"/>
      <c r="H35" s="49"/>
      <c r="I35" s="49"/>
      <c r="J35" s="49"/>
    </row>
    <row r="36" spans="1:10" ht="49.5" customHeight="1">
      <c r="A36" s="49"/>
      <c r="B36" s="49"/>
      <c r="C36" s="49"/>
      <c r="D36" s="49"/>
      <c r="E36" s="49"/>
      <c r="F36" s="49"/>
      <c r="G36" s="49"/>
      <c r="H36" s="49"/>
      <c r="I36" s="49"/>
      <c r="J36" s="49"/>
    </row>
    <row r="37" spans="1:10" ht="49.5" customHeight="1">
      <c r="A37" s="49"/>
      <c r="B37" s="49"/>
      <c r="C37" s="49"/>
      <c r="D37" s="49"/>
      <c r="E37" s="49"/>
      <c r="F37" s="49"/>
      <c r="G37" s="49"/>
      <c r="H37" s="49"/>
      <c r="I37" s="49"/>
      <c r="J37" s="49"/>
    </row>
    <row r="38" spans="1:10" ht="49.5" customHeight="1">
      <c r="A38" s="49"/>
      <c r="B38" s="49"/>
      <c r="C38" s="49"/>
      <c r="D38" s="49"/>
      <c r="E38" s="49"/>
      <c r="F38" s="49"/>
      <c r="G38" s="49"/>
      <c r="H38" s="49"/>
      <c r="I38" s="49"/>
      <c r="J38" s="49"/>
    </row>
    <row r="39" spans="1:10" ht="49.5" customHeight="1">
      <c r="A39" s="49"/>
      <c r="B39" s="49"/>
      <c r="C39" s="49"/>
      <c r="D39" s="49"/>
      <c r="E39" s="49"/>
      <c r="F39" s="49"/>
      <c r="G39" s="49"/>
      <c r="H39" s="49"/>
      <c r="I39" s="49"/>
      <c r="J39" s="49"/>
    </row>
    <row r="40" spans="1:10" ht="49.5" customHeight="1">
      <c r="A40" s="49"/>
      <c r="B40" s="49"/>
      <c r="C40" s="49"/>
      <c r="D40" s="49"/>
      <c r="E40" s="49"/>
      <c r="F40" s="49"/>
      <c r="G40" s="49"/>
      <c r="H40" s="49"/>
      <c r="I40" s="49"/>
      <c r="J40" s="49"/>
    </row>
    <row r="41" spans="1:10" ht="49.5" customHeight="1">
      <c r="A41" s="49"/>
      <c r="B41" s="49"/>
      <c r="C41" s="49"/>
      <c r="D41" s="49"/>
      <c r="E41" s="49"/>
      <c r="F41" s="49"/>
      <c r="G41" s="49"/>
      <c r="H41" s="49"/>
      <c r="I41" s="49"/>
      <c r="J41" s="49"/>
    </row>
    <row r="42" spans="1:10" ht="49.5" customHeight="1">
      <c r="A42" s="49"/>
      <c r="B42" s="49"/>
      <c r="C42" s="49"/>
      <c r="D42" s="49"/>
      <c r="E42" s="49"/>
      <c r="F42" s="49"/>
      <c r="G42" s="49"/>
      <c r="H42" s="49"/>
      <c r="I42" s="49"/>
      <c r="J42" s="49"/>
    </row>
    <row r="43" spans="1:10" ht="49.5" customHeight="1">
      <c r="A43" s="49"/>
      <c r="B43" s="49"/>
      <c r="C43" s="49"/>
      <c r="D43" s="49"/>
      <c r="E43" s="49"/>
      <c r="F43" s="49"/>
      <c r="G43" s="49"/>
      <c r="H43" s="49"/>
      <c r="I43" s="49"/>
      <c r="J43" s="49"/>
    </row>
    <row r="44" spans="1:10" ht="49.5" customHeight="1">
      <c r="A44" s="49"/>
      <c r="B44" s="49"/>
      <c r="C44" s="49"/>
      <c r="D44" s="49"/>
      <c r="E44" s="49"/>
      <c r="F44" s="49"/>
      <c r="G44" s="49"/>
      <c r="H44" s="49"/>
      <c r="I44" s="49"/>
      <c r="J44" s="49"/>
    </row>
    <row r="45" spans="1:10" ht="49.5" customHeight="1">
      <c r="A45" s="49"/>
      <c r="B45" s="49"/>
      <c r="C45" s="49"/>
      <c r="D45" s="49"/>
      <c r="E45" s="49"/>
      <c r="F45" s="49"/>
      <c r="G45" s="49"/>
      <c r="H45" s="49"/>
      <c r="I45" s="49"/>
      <c r="J45" s="49"/>
    </row>
    <row r="46" spans="1:10" ht="49.5" customHeight="1">
      <c r="A46" s="49"/>
      <c r="B46" s="49"/>
      <c r="C46" s="49"/>
      <c r="D46" s="49"/>
      <c r="E46" s="49"/>
      <c r="F46" s="49"/>
      <c r="G46" s="49"/>
      <c r="H46" s="49"/>
      <c r="I46" s="49"/>
      <c r="J46" s="49"/>
    </row>
    <row r="47" spans="1:10" ht="49.5" customHeight="1">
      <c r="A47" s="49"/>
      <c r="B47" s="49"/>
      <c r="C47" s="49"/>
      <c r="D47" s="49"/>
      <c r="E47" s="49"/>
      <c r="F47" s="49"/>
      <c r="G47" s="49"/>
      <c r="H47" s="49"/>
      <c r="I47" s="49"/>
      <c r="J47" s="49"/>
    </row>
    <row r="48" spans="1:10" ht="49.5" customHeight="1">
      <c r="A48" s="49"/>
      <c r="B48" s="49"/>
      <c r="C48" s="49"/>
      <c r="D48" s="49"/>
      <c r="E48" s="49"/>
      <c r="F48" s="49"/>
      <c r="G48" s="49"/>
      <c r="H48" s="49"/>
      <c r="I48" s="49"/>
      <c r="J48" s="49"/>
    </row>
    <row r="49" spans="1:10" ht="49.5" customHeight="1">
      <c r="A49" s="49"/>
      <c r="B49" s="49"/>
      <c r="C49" s="49"/>
      <c r="D49" s="49"/>
      <c r="E49" s="49"/>
      <c r="F49" s="49"/>
      <c r="G49" s="49"/>
      <c r="H49" s="49"/>
      <c r="I49" s="49"/>
      <c r="J49" s="49"/>
    </row>
    <row r="50" spans="1:10" ht="49.5" customHeight="1">
      <c r="A50" s="49"/>
      <c r="B50" s="49"/>
      <c r="C50" s="49"/>
      <c r="D50" s="49"/>
      <c r="E50" s="49"/>
      <c r="F50" s="49"/>
      <c r="G50" s="49"/>
      <c r="H50" s="49"/>
      <c r="I50" s="49"/>
      <c r="J50" s="49"/>
    </row>
    <row r="51" spans="1:10" ht="50.25" customHeight="1">
      <c r="A51" s="49"/>
      <c r="B51" s="49"/>
      <c r="C51" s="49"/>
      <c r="D51" s="49"/>
      <c r="E51" s="49"/>
      <c r="F51" s="49"/>
      <c r="G51" s="49"/>
      <c r="H51" s="49"/>
      <c r="I51" s="49"/>
      <c r="J51" s="49"/>
    </row>
    <row r="52" ht="50.25" customHeight="1"/>
    <row r="53" ht="50.25" customHeight="1"/>
    <row r="54" ht="50.25" customHeight="1"/>
    <row r="55" ht="50.25" customHeight="1"/>
    <row r="56" ht="50.25" customHeight="1"/>
    <row r="57" ht="50.25" customHeight="1"/>
    <row r="58" ht="50.25" customHeight="1"/>
    <row r="59" ht="50.25" customHeight="1"/>
    <row r="60" ht="50.25" customHeight="1"/>
    <row r="61" ht="50.25" customHeight="1"/>
    <row r="62" ht="50.25" customHeight="1"/>
    <row r="63" ht="50.25" customHeight="1"/>
    <row r="64" ht="50.25" customHeight="1"/>
    <row r="65" ht="50.25" customHeight="1"/>
    <row r="66" ht="50.25" customHeight="1"/>
    <row r="67" ht="50.25" customHeight="1"/>
    <row r="68" ht="50.25" customHeight="1"/>
    <row r="69" ht="50.25" customHeight="1"/>
    <row r="70" ht="50.25" customHeight="1"/>
    <row r="71" ht="50.25" customHeight="1"/>
    <row r="72" ht="50.25" customHeight="1"/>
    <row r="73" ht="50.25" customHeight="1"/>
    <row r="74" ht="50.25" customHeight="1"/>
    <row r="75" ht="50.25" customHeight="1"/>
    <row r="76" ht="50.25" customHeight="1"/>
    <row r="77" ht="50.25" customHeight="1"/>
    <row r="78" ht="50.25" customHeight="1"/>
    <row r="79" ht="50.25" customHeight="1"/>
    <row r="80" ht="50.25" customHeight="1"/>
    <row r="81" ht="50.25" customHeight="1"/>
    <row r="82" ht="50.25" customHeight="1"/>
    <row r="83" ht="50.25" customHeight="1"/>
    <row r="84" ht="50.25" customHeight="1"/>
    <row r="85" ht="50.25" customHeight="1"/>
    <row r="86" ht="50.25" customHeight="1"/>
    <row r="87" ht="50.25" customHeight="1"/>
    <row r="88" ht="50.25" customHeight="1"/>
    <row r="89" ht="50.25" customHeight="1"/>
  </sheetData>
  <sheetProtection/>
  <mergeCells count="13">
    <mergeCell ref="A2:A3"/>
    <mergeCell ref="A15:D16"/>
    <mergeCell ref="B2:D3"/>
    <mergeCell ref="B8:D8"/>
    <mergeCell ref="B9:D9"/>
    <mergeCell ref="B10:D10"/>
    <mergeCell ref="A11:D11"/>
    <mergeCell ref="E2:G2"/>
    <mergeCell ref="H2:J2"/>
    <mergeCell ref="B4:D4"/>
    <mergeCell ref="B5:D5"/>
    <mergeCell ref="B6:D6"/>
    <mergeCell ref="B7:D7"/>
  </mergeCells>
  <printOptions/>
  <pageMargins left="0.7086614173228347" right="0.7086614173228347" top="0.984251968503937" bottom="0.7086614173228347" header="0.2362204724409449" footer="0.5118110236220472"/>
  <pageSetup horizontalDpi="600" verticalDpi="600" orientation="portrait" paperSize="9" scale="50" r:id="rId2"/>
  <headerFooter scaleWithDoc="0" alignWithMargins="0">
    <oddFooter>&amp;R&lt;総合判定　一般編 &amp;P&gt;</oddFooter>
  </headerFooter>
  <drawing r:id="rId1"/>
</worksheet>
</file>

<file path=xl/worksheets/sheet3.xml><?xml version="1.0" encoding="utf-8"?>
<worksheet xmlns="http://schemas.openxmlformats.org/spreadsheetml/2006/main" xmlns:r="http://schemas.openxmlformats.org/officeDocument/2006/relationships">
  <dimension ref="A1:N107"/>
  <sheetViews>
    <sheetView view="pageBreakPreview" zoomScale="50" zoomScaleNormal="50" zoomScaleSheetLayoutView="50" zoomScalePageLayoutView="0" workbookViewId="0" topLeftCell="A1">
      <pane ySplit="1140" topLeftCell="A1" activePane="bottomLeft" state="split"/>
      <selection pane="topLeft" activeCell="F1" sqref="F1:G1"/>
      <selection pane="bottomLeft" activeCell="E3" sqref="E3:E11"/>
    </sheetView>
  </sheetViews>
  <sheetFormatPr defaultColWidth="9.00390625" defaultRowHeight="13.5"/>
  <cols>
    <col min="1" max="1" width="4.625" style="0" customWidth="1"/>
    <col min="2" max="2" width="9.00390625" style="0" customWidth="1"/>
    <col min="3" max="3" width="38.875" style="0" customWidth="1"/>
    <col min="4" max="4" width="58.625" style="0" customWidth="1"/>
    <col min="5" max="5" width="22.00390625" style="0" customWidth="1"/>
    <col min="6" max="6" width="50.125" style="0" customWidth="1"/>
    <col min="7" max="7" width="52.125" style="0" customWidth="1"/>
    <col min="8" max="8" width="4.875" style="0" customWidth="1"/>
    <col min="9" max="14" width="9.00390625" style="0" customWidth="1"/>
  </cols>
  <sheetData>
    <row r="1" spans="1:14" ht="47.25" customHeight="1" thickBot="1">
      <c r="A1" s="120" t="s">
        <v>42</v>
      </c>
      <c r="B1" s="120"/>
      <c r="C1" s="120"/>
      <c r="D1" s="120"/>
      <c r="E1" s="121"/>
      <c r="F1" s="297" t="s">
        <v>357</v>
      </c>
      <c r="G1" s="297"/>
      <c r="H1" s="125" t="s">
        <v>4</v>
      </c>
      <c r="I1" s="37" t="s">
        <v>0</v>
      </c>
      <c r="J1" s="42">
        <f>J3+J11+J17+J22+J25+J33+J45</f>
        <v>53</v>
      </c>
      <c r="K1" s="44">
        <f>K3+K11+K17+K22+K25+K33+K45</f>
        <v>10</v>
      </c>
      <c r="L1" s="37" t="s">
        <v>1</v>
      </c>
      <c r="M1" s="42">
        <f>M3+M11+M17+M22+M25+M33+M45</f>
        <v>28</v>
      </c>
      <c r="N1" s="44">
        <f>N3+N11+N17+N22+N25+N33+N45</f>
        <v>6</v>
      </c>
    </row>
    <row r="2" spans="1:14" ht="49.5" customHeight="1" thickBot="1">
      <c r="A2" s="93" t="s">
        <v>2</v>
      </c>
      <c r="B2" s="86" t="s">
        <v>3</v>
      </c>
      <c r="C2" s="68" t="s">
        <v>43</v>
      </c>
      <c r="D2" s="68" t="s">
        <v>4</v>
      </c>
      <c r="E2" s="167" t="s">
        <v>44</v>
      </c>
      <c r="F2" s="68" t="s">
        <v>45</v>
      </c>
      <c r="G2" s="94" t="s">
        <v>305</v>
      </c>
      <c r="H2" s="83">
        <f>J1</f>
        <v>53</v>
      </c>
      <c r="I2" s="38" t="s">
        <v>4</v>
      </c>
      <c r="J2" s="45" t="s">
        <v>9</v>
      </c>
      <c r="K2" s="45" t="s">
        <v>10</v>
      </c>
      <c r="L2" s="47" t="s">
        <v>11</v>
      </c>
      <c r="M2" s="25" t="s">
        <v>12</v>
      </c>
      <c r="N2" s="48" t="s">
        <v>13</v>
      </c>
    </row>
    <row r="3" spans="1:14" ht="49.5" customHeight="1">
      <c r="A3" s="95">
        <v>1</v>
      </c>
      <c r="B3" s="298" t="s">
        <v>16</v>
      </c>
      <c r="C3" s="85" t="s">
        <v>47</v>
      </c>
      <c r="D3" s="144" t="s">
        <v>48</v>
      </c>
      <c r="E3" s="26"/>
      <c r="F3" s="157"/>
      <c r="G3" s="96"/>
      <c r="H3" s="84" t="s">
        <v>11</v>
      </c>
      <c r="I3" s="39">
        <v>1</v>
      </c>
      <c r="J3" s="33">
        <f>SUM(I3:I10)</f>
        <v>8</v>
      </c>
      <c r="K3" s="33">
        <f>SUM(E3:E10)</f>
        <v>0</v>
      </c>
      <c r="L3" s="33">
        <v>1</v>
      </c>
      <c r="M3" s="33">
        <f>SUM(L3:L10)</f>
        <v>5</v>
      </c>
      <c r="N3" s="33">
        <f>E3+E4+E7+E8+E10</f>
        <v>0</v>
      </c>
    </row>
    <row r="4" spans="1:12" ht="49.5" customHeight="1" thickBot="1">
      <c r="A4" s="291"/>
      <c r="B4" s="298"/>
      <c r="C4" s="51" t="s">
        <v>49</v>
      </c>
      <c r="D4" s="127" t="s">
        <v>50</v>
      </c>
      <c r="E4" s="26"/>
      <c r="F4" s="139"/>
      <c r="G4" s="97"/>
      <c r="H4" s="83">
        <f>M1</f>
        <v>28</v>
      </c>
      <c r="I4" s="26">
        <v>1</v>
      </c>
      <c r="L4" s="26">
        <v>1</v>
      </c>
    </row>
    <row r="5" spans="1:12" ht="49.5" customHeight="1">
      <c r="A5" s="291"/>
      <c r="B5" s="298"/>
      <c r="C5" s="52" t="s">
        <v>51</v>
      </c>
      <c r="D5" s="130" t="s">
        <v>287</v>
      </c>
      <c r="E5" s="26"/>
      <c r="F5" s="52"/>
      <c r="G5" s="98" t="s">
        <v>52</v>
      </c>
      <c r="H5" s="66"/>
      <c r="I5" s="26">
        <v>1</v>
      </c>
      <c r="L5" s="26">
        <v>0</v>
      </c>
    </row>
    <row r="6" spans="1:12" ht="49.5" customHeight="1">
      <c r="A6" s="291"/>
      <c r="B6" s="298"/>
      <c r="C6" s="53" t="s">
        <v>53</v>
      </c>
      <c r="D6" s="130" t="s">
        <v>288</v>
      </c>
      <c r="E6" s="26"/>
      <c r="F6" s="139"/>
      <c r="G6" s="99" t="s">
        <v>54</v>
      </c>
      <c r="H6" s="66"/>
      <c r="I6" s="26">
        <v>1</v>
      </c>
      <c r="L6" s="26">
        <v>0</v>
      </c>
    </row>
    <row r="7" spans="1:12" ht="49.5" customHeight="1">
      <c r="A7" s="291"/>
      <c r="B7" s="298"/>
      <c r="C7" s="51" t="s">
        <v>55</v>
      </c>
      <c r="D7" s="145" t="s">
        <v>289</v>
      </c>
      <c r="E7" s="26"/>
      <c r="F7" s="52"/>
      <c r="G7" s="100"/>
      <c r="H7" s="66"/>
      <c r="I7" s="26">
        <v>1</v>
      </c>
      <c r="L7" s="26">
        <v>1</v>
      </c>
    </row>
    <row r="8" spans="1:12" ht="49.5" customHeight="1">
      <c r="A8" s="291"/>
      <c r="B8" s="298"/>
      <c r="C8" s="54" t="s">
        <v>56</v>
      </c>
      <c r="D8" s="127" t="s">
        <v>57</v>
      </c>
      <c r="E8" s="26"/>
      <c r="F8" s="52" t="s">
        <v>356</v>
      </c>
      <c r="G8" s="97" t="s">
        <v>58</v>
      </c>
      <c r="H8" s="66"/>
      <c r="I8" s="26">
        <v>1</v>
      </c>
      <c r="L8" s="26">
        <v>1</v>
      </c>
    </row>
    <row r="9" spans="1:12" ht="49.5" customHeight="1">
      <c r="A9" s="291"/>
      <c r="B9" s="298"/>
      <c r="C9" s="52" t="s">
        <v>59</v>
      </c>
      <c r="D9" s="129" t="s">
        <v>60</v>
      </c>
      <c r="E9" s="26"/>
      <c r="F9" s="139"/>
      <c r="G9" s="97"/>
      <c r="H9" s="66"/>
      <c r="I9" s="26">
        <v>1</v>
      </c>
      <c r="L9" s="26">
        <v>0</v>
      </c>
    </row>
    <row r="10" spans="1:14" ht="49.5" customHeight="1">
      <c r="A10" s="291"/>
      <c r="B10" s="298"/>
      <c r="C10" s="55" t="s">
        <v>61</v>
      </c>
      <c r="D10" s="146" t="s">
        <v>62</v>
      </c>
      <c r="E10" s="26"/>
      <c r="F10" s="60"/>
      <c r="G10" s="101"/>
      <c r="H10" s="66"/>
      <c r="I10" s="26">
        <v>1</v>
      </c>
      <c r="J10" s="258"/>
      <c r="K10" s="259"/>
      <c r="L10" s="26">
        <v>1</v>
      </c>
      <c r="M10" s="259"/>
      <c r="N10" s="259"/>
    </row>
    <row r="11" spans="1:14" ht="49.5" customHeight="1">
      <c r="A11" s="103">
        <v>2</v>
      </c>
      <c r="B11" s="299" t="s">
        <v>17</v>
      </c>
      <c r="C11" s="88" t="s">
        <v>63</v>
      </c>
      <c r="D11" s="132" t="s">
        <v>64</v>
      </c>
      <c r="E11" s="26"/>
      <c r="F11" s="142" t="s">
        <v>65</v>
      </c>
      <c r="G11" s="104"/>
      <c r="H11" s="66"/>
      <c r="I11" s="39">
        <v>1</v>
      </c>
      <c r="J11" s="33">
        <f>SUM(I11:I16)</f>
        <v>6</v>
      </c>
      <c r="K11" s="33">
        <f>SUM(E11:E16)</f>
        <v>0</v>
      </c>
      <c r="L11" s="33">
        <v>1</v>
      </c>
      <c r="M11" s="33">
        <f>SUM(L11:L16)</f>
        <v>6</v>
      </c>
      <c r="N11" s="33">
        <f>SUM(E11:E16)</f>
        <v>0</v>
      </c>
    </row>
    <row r="12" spans="1:12" ht="49.5" customHeight="1">
      <c r="A12" s="292"/>
      <c r="B12" s="287"/>
      <c r="C12" s="14" t="s">
        <v>66</v>
      </c>
      <c r="D12" s="145" t="s">
        <v>67</v>
      </c>
      <c r="E12" s="26"/>
      <c r="F12" s="53"/>
      <c r="G12" s="97"/>
      <c r="H12" s="66"/>
      <c r="I12" s="35">
        <v>1</v>
      </c>
      <c r="L12" s="35">
        <v>1</v>
      </c>
    </row>
    <row r="13" spans="1:13" ht="49.5" customHeight="1">
      <c r="A13" s="292"/>
      <c r="B13" s="287"/>
      <c r="C13" s="4" t="s">
        <v>68</v>
      </c>
      <c r="D13" s="127" t="s">
        <v>290</v>
      </c>
      <c r="E13" s="26"/>
      <c r="F13" s="53" t="s">
        <v>69</v>
      </c>
      <c r="G13" s="100"/>
      <c r="H13" s="66"/>
      <c r="I13" s="26">
        <v>1</v>
      </c>
      <c r="J13" s="24"/>
      <c r="K13" s="24"/>
      <c r="L13" s="26">
        <v>1</v>
      </c>
      <c r="M13" s="24"/>
    </row>
    <row r="14" spans="1:12" ht="49.5" customHeight="1">
      <c r="A14" s="292"/>
      <c r="B14" s="287"/>
      <c r="C14" s="4" t="s">
        <v>70</v>
      </c>
      <c r="D14" s="127" t="s">
        <v>71</v>
      </c>
      <c r="E14" s="26"/>
      <c r="F14" s="53"/>
      <c r="G14" s="100"/>
      <c r="H14" s="66"/>
      <c r="I14" s="33">
        <v>1</v>
      </c>
      <c r="L14" s="33">
        <v>1</v>
      </c>
    </row>
    <row r="15" spans="1:12" ht="49.5" customHeight="1">
      <c r="A15" s="292"/>
      <c r="B15" s="287"/>
      <c r="C15" s="4" t="s">
        <v>72</v>
      </c>
      <c r="D15" s="127" t="s">
        <v>291</v>
      </c>
      <c r="E15" s="26"/>
      <c r="F15" s="53"/>
      <c r="G15" s="100"/>
      <c r="H15" s="66"/>
      <c r="I15" s="26">
        <v>1</v>
      </c>
      <c r="L15" s="26">
        <v>1</v>
      </c>
    </row>
    <row r="16" spans="1:14" ht="49.5" customHeight="1">
      <c r="A16" s="292"/>
      <c r="B16" s="287"/>
      <c r="C16" s="56" t="s">
        <v>73</v>
      </c>
      <c r="D16" s="147" t="s">
        <v>74</v>
      </c>
      <c r="E16" s="26"/>
      <c r="F16" s="139"/>
      <c r="G16" s="102"/>
      <c r="H16" s="66"/>
      <c r="I16" s="26">
        <v>1</v>
      </c>
      <c r="J16" s="258"/>
      <c r="K16" s="259"/>
      <c r="L16" s="26">
        <v>1</v>
      </c>
      <c r="M16" s="259"/>
      <c r="N16" s="259"/>
    </row>
    <row r="17" spans="1:14" ht="49.5" customHeight="1">
      <c r="A17" s="106">
        <v>3</v>
      </c>
      <c r="B17" s="288" t="s">
        <v>18</v>
      </c>
      <c r="C17" s="88" t="s">
        <v>75</v>
      </c>
      <c r="D17" s="132" t="s">
        <v>292</v>
      </c>
      <c r="E17" s="26"/>
      <c r="F17" s="142"/>
      <c r="G17" s="107"/>
      <c r="H17" s="66"/>
      <c r="I17" s="39">
        <v>1</v>
      </c>
      <c r="J17" s="33">
        <f>SUM(I17:I21)</f>
        <v>5</v>
      </c>
      <c r="K17" s="33">
        <f>SUM(E17:E21)</f>
        <v>0</v>
      </c>
      <c r="L17" s="33">
        <v>1</v>
      </c>
      <c r="M17" s="33">
        <f>SUM(L17:L21)</f>
        <v>3</v>
      </c>
      <c r="N17" s="33">
        <f>SUM(E17:E19)</f>
        <v>0</v>
      </c>
    </row>
    <row r="18" spans="1:12" ht="49.5" customHeight="1">
      <c r="A18" s="123"/>
      <c r="B18" s="289"/>
      <c r="C18" s="4" t="s">
        <v>75</v>
      </c>
      <c r="D18" s="127" t="s">
        <v>76</v>
      </c>
      <c r="E18" s="26"/>
      <c r="F18" s="53"/>
      <c r="G18" s="97"/>
      <c r="H18" s="66"/>
      <c r="I18" s="26">
        <v>1</v>
      </c>
      <c r="L18" s="26">
        <v>1</v>
      </c>
    </row>
    <row r="19" spans="1:12" ht="49.5" customHeight="1">
      <c r="A19" s="106">
        <v>3</v>
      </c>
      <c r="B19" s="288" t="s">
        <v>18</v>
      </c>
      <c r="C19" s="4" t="s">
        <v>75</v>
      </c>
      <c r="D19" s="127" t="s">
        <v>77</v>
      </c>
      <c r="E19" s="26"/>
      <c r="F19" s="53"/>
      <c r="G19" s="97"/>
      <c r="H19" s="66"/>
      <c r="I19" s="26">
        <v>1</v>
      </c>
      <c r="L19" s="26">
        <v>1</v>
      </c>
    </row>
    <row r="20" spans="1:12" ht="49.5" customHeight="1">
      <c r="A20" s="122"/>
      <c r="B20" s="290"/>
      <c r="C20" s="5" t="s">
        <v>75</v>
      </c>
      <c r="D20" s="130" t="s">
        <v>293</v>
      </c>
      <c r="E20" s="26"/>
      <c r="F20" s="53"/>
      <c r="G20" s="97"/>
      <c r="H20" s="66"/>
      <c r="I20" s="26">
        <v>1</v>
      </c>
      <c r="L20" s="26">
        <v>0</v>
      </c>
    </row>
    <row r="21" spans="1:14" ht="49.5" customHeight="1">
      <c r="A21" s="123"/>
      <c r="B21" s="289"/>
      <c r="C21" s="16" t="s">
        <v>75</v>
      </c>
      <c r="D21" s="148" t="s">
        <v>78</v>
      </c>
      <c r="E21" s="26"/>
      <c r="F21" s="53"/>
      <c r="G21" s="97"/>
      <c r="H21" s="66"/>
      <c r="I21" s="26">
        <v>1</v>
      </c>
      <c r="J21" s="258"/>
      <c r="K21" s="259"/>
      <c r="L21" s="26">
        <v>0</v>
      </c>
      <c r="M21" s="259"/>
      <c r="N21" s="259"/>
    </row>
    <row r="22" spans="1:14" ht="49.5" customHeight="1">
      <c r="A22" s="109">
        <v>4</v>
      </c>
      <c r="B22" s="287" t="s">
        <v>19</v>
      </c>
      <c r="C22" s="23" t="s">
        <v>79</v>
      </c>
      <c r="D22" s="149" t="s">
        <v>294</v>
      </c>
      <c r="E22" s="26"/>
      <c r="F22" s="135"/>
      <c r="G22" s="110"/>
      <c r="H22" s="66"/>
      <c r="I22" s="39">
        <v>1</v>
      </c>
      <c r="J22" s="33">
        <f>SUM(I22:I24)</f>
        <v>3</v>
      </c>
      <c r="K22" s="33">
        <f>SUM(E22:E24)</f>
        <v>0</v>
      </c>
      <c r="L22" s="33">
        <v>0</v>
      </c>
      <c r="M22" s="33">
        <f>SUM(L22:L24)</f>
        <v>1</v>
      </c>
      <c r="N22" s="33">
        <f>E24</f>
        <v>0</v>
      </c>
    </row>
    <row r="23" spans="1:12" ht="49.5" customHeight="1">
      <c r="A23" s="293"/>
      <c r="B23" s="287"/>
      <c r="C23" s="57" t="s">
        <v>79</v>
      </c>
      <c r="D23" s="130" t="s">
        <v>80</v>
      </c>
      <c r="E23" s="26"/>
      <c r="F23" s="53"/>
      <c r="G23" s="97"/>
      <c r="H23" s="66"/>
      <c r="I23" s="26">
        <v>1</v>
      </c>
      <c r="L23" s="26">
        <v>0</v>
      </c>
    </row>
    <row r="24" spans="1:14" ht="49.5" customHeight="1">
      <c r="A24" s="293"/>
      <c r="B24" s="287"/>
      <c r="C24" s="56" t="s">
        <v>79</v>
      </c>
      <c r="D24" s="91" t="s">
        <v>295</v>
      </c>
      <c r="E24" s="26"/>
      <c r="F24" s="53"/>
      <c r="G24" s="97"/>
      <c r="H24" s="66"/>
      <c r="I24" s="26">
        <v>1</v>
      </c>
      <c r="J24" s="258"/>
      <c r="K24" s="259"/>
      <c r="L24" s="26">
        <v>1</v>
      </c>
      <c r="M24" s="259"/>
      <c r="N24" s="259"/>
    </row>
    <row r="25" spans="1:14" ht="49.5" customHeight="1">
      <c r="A25" s="111">
        <v>5</v>
      </c>
      <c r="B25" s="294" t="s">
        <v>20</v>
      </c>
      <c r="C25" s="90" t="s">
        <v>81</v>
      </c>
      <c r="D25" s="150" t="s">
        <v>296</v>
      </c>
      <c r="E25" s="26"/>
      <c r="F25" s="158" t="s">
        <v>82</v>
      </c>
      <c r="G25" s="104" t="s">
        <v>307</v>
      </c>
      <c r="H25" s="66"/>
      <c r="I25" s="39">
        <v>1</v>
      </c>
      <c r="J25" s="33">
        <f>SUM(I25:I32)</f>
        <v>8</v>
      </c>
      <c r="K25" s="33">
        <f>SUM(E25:E32)</f>
        <v>4</v>
      </c>
      <c r="L25" s="33">
        <v>0</v>
      </c>
      <c r="M25" s="33">
        <f>SUM(L25:L32)</f>
        <v>5</v>
      </c>
      <c r="N25" s="33">
        <f>E27+SUM(E29:E32)</f>
        <v>4</v>
      </c>
    </row>
    <row r="26" spans="1:12" ht="49.5" customHeight="1">
      <c r="A26" s="112"/>
      <c r="B26" s="295"/>
      <c r="C26" s="5" t="s">
        <v>81</v>
      </c>
      <c r="D26" s="130" t="s">
        <v>297</v>
      </c>
      <c r="E26" s="26"/>
      <c r="F26" s="159" t="s">
        <v>84</v>
      </c>
      <c r="G26" s="100" t="s">
        <v>83</v>
      </c>
      <c r="H26" s="66"/>
      <c r="I26" s="35">
        <v>1</v>
      </c>
      <c r="L26" s="35">
        <v>0</v>
      </c>
    </row>
    <row r="27" spans="1:13" ht="49.5" customHeight="1">
      <c r="A27" s="112"/>
      <c r="B27" s="295"/>
      <c r="C27" s="4" t="s">
        <v>85</v>
      </c>
      <c r="D27" s="127" t="s">
        <v>298</v>
      </c>
      <c r="E27" s="26"/>
      <c r="F27" s="53"/>
      <c r="G27" s="100"/>
      <c r="H27" s="66"/>
      <c r="I27" s="26">
        <v>1</v>
      </c>
      <c r="J27" s="24"/>
      <c r="K27" s="24"/>
      <c r="L27" s="26">
        <v>1</v>
      </c>
      <c r="M27" s="24"/>
    </row>
    <row r="28" spans="1:12" ht="75" customHeight="1">
      <c r="A28" s="112"/>
      <c r="B28" s="295"/>
      <c r="C28" s="15" t="s">
        <v>86</v>
      </c>
      <c r="D28" s="130" t="s">
        <v>299</v>
      </c>
      <c r="E28" s="26"/>
      <c r="F28" s="53"/>
      <c r="G28" s="97"/>
      <c r="H28" s="66"/>
      <c r="I28" s="33">
        <v>1</v>
      </c>
      <c r="L28" s="33">
        <v>0</v>
      </c>
    </row>
    <row r="29" spans="1:12" ht="49.5" customHeight="1">
      <c r="A29" s="112"/>
      <c r="B29" s="295"/>
      <c r="C29" s="56" t="s">
        <v>87</v>
      </c>
      <c r="D29" s="58" t="s">
        <v>300</v>
      </c>
      <c r="E29" s="26">
        <v>1</v>
      </c>
      <c r="F29" s="60"/>
      <c r="G29" s="113"/>
      <c r="H29" s="66"/>
      <c r="I29" s="26">
        <v>1</v>
      </c>
      <c r="L29" s="26">
        <v>1</v>
      </c>
    </row>
    <row r="30" spans="1:12" ht="49.5" customHeight="1">
      <c r="A30" s="114"/>
      <c r="B30" s="295"/>
      <c r="C30" s="22" t="s">
        <v>88</v>
      </c>
      <c r="D30" s="91" t="s">
        <v>89</v>
      </c>
      <c r="E30" s="26">
        <v>1</v>
      </c>
      <c r="F30" s="92"/>
      <c r="G30" s="108" t="s">
        <v>308</v>
      </c>
      <c r="H30" s="66"/>
      <c r="I30" s="26">
        <v>1</v>
      </c>
      <c r="L30" s="26">
        <v>1</v>
      </c>
    </row>
    <row r="31" spans="1:12" ht="49.5" customHeight="1">
      <c r="A31" s="115">
        <v>5</v>
      </c>
      <c r="B31" s="295"/>
      <c r="C31" s="89" t="s">
        <v>90</v>
      </c>
      <c r="D31" s="151" t="s">
        <v>91</v>
      </c>
      <c r="E31" s="26">
        <v>1</v>
      </c>
      <c r="F31" s="160"/>
      <c r="G31" s="116" t="s">
        <v>308</v>
      </c>
      <c r="H31" s="66"/>
      <c r="I31" s="26">
        <v>1</v>
      </c>
      <c r="L31" s="26">
        <v>1</v>
      </c>
    </row>
    <row r="32" spans="1:14" ht="49.5" customHeight="1">
      <c r="A32" s="112"/>
      <c r="B32" s="296"/>
      <c r="C32" s="61" t="s">
        <v>92</v>
      </c>
      <c r="D32" s="144" t="s">
        <v>93</v>
      </c>
      <c r="E32" s="26">
        <v>1</v>
      </c>
      <c r="F32" s="157"/>
      <c r="G32" s="96"/>
      <c r="H32" s="66"/>
      <c r="I32" s="26">
        <v>1</v>
      </c>
      <c r="J32" s="258"/>
      <c r="K32" s="259"/>
      <c r="L32" s="26">
        <v>1</v>
      </c>
      <c r="M32" s="259"/>
      <c r="N32" s="259"/>
    </row>
    <row r="33" spans="1:14" ht="49.5" customHeight="1">
      <c r="A33" s="117">
        <v>6</v>
      </c>
      <c r="B33" s="288" t="s">
        <v>21</v>
      </c>
      <c r="C33" s="88" t="s">
        <v>94</v>
      </c>
      <c r="D33" s="132" t="s">
        <v>95</v>
      </c>
      <c r="E33" s="26"/>
      <c r="F33" s="161" t="s">
        <v>96</v>
      </c>
      <c r="G33" s="104" t="s">
        <v>97</v>
      </c>
      <c r="H33" s="66"/>
      <c r="I33" s="39">
        <v>1</v>
      </c>
      <c r="J33" s="33">
        <f>SUM(I33:I44)</f>
        <v>12</v>
      </c>
      <c r="K33" s="33">
        <f>SUM(E33:E44)</f>
        <v>2</v>
      </c>
      <c r="L33" s="33">
        <v>1</v>
      </c>
      <c r="M33" s="33">
        <f>SUM(L33:L44)</f>
        <v>4</v>
      </c>
      <c r="N33" s="33">
        <f>E33+E35+E41+E42</f>
        <v>1</v>
      </c>
    </row>
    <row r="34" spans="1:13" ht="49.5" customHeight="1">
      <c r="A34" s="123"/>
      <c r="B34" s="289"/>
      <c r="C34" s="5" t="s">
        <v>94</v>
      </c>
      <c r="D34" s="130" t="s">
        <v>98</v>
      </c>
      <c r="E34" s="26"/>
      <c r="F34" s="162"/>
      <c r="G34" s="100" t="s">
        <v>97</v>
      </c>
      <c r="H34" s="66"/>
      <c r="I34" s="26">
        <v>1</v>
      </c>
      <c r="J34" s="24"/>
      <c r="K34" s="24"/>
      <c r="L34" s="26">
        <v>0</v>
      </c>
      <c r="M34" s="24"/>
    </row>
    <row r="35" spans="1:12" ht="49.5" customHeight="1">
      <c r="A35" s="117">
        <v>6</v>
      </c>
      <c r="B35" s="288" t="s">
        <v>21</v>
      </c>
      <c r="C35" s="4" t="s">
        <v>94</v>
      </c>
      <c r="D35" s="127" t="s">
        <v>99</v>
      </c>
      <c r="E35" s="26">
        <v>1</v>
      </c>
      <c r="F35" s="159"/>
      <c r="G35" s="100" t="s">
        <v>97</v>
      </c>
      <c r="H35" s="66"/>
      <c r="I35" s="26">
        <v>1</v>
      </c>
      <c r="L35" s="26">
        <v>1</v>
      </c>
    </row>
    <row r="36" spans="1:12" ht="49.5" customHeight="1">
      <c r="A36" s="122"/>
      <c r="B36" s="290"/>
      <c r="C36" s="5" t="s">
        <v>94</v>
      </c>
      <c r="D36" s="130" t="s">
        <v>100</v>
      </c>
      <c r="E36" s="26"/>
      <c r="F36" s="159"/>
      <c r="G36" s="100" t="s">
        <v>97</v>
      </c>
      <c r="H36" s="66"/>
      <c r="I36" s="26">
        <v>1</v>
      </c>
      <c r="L36" s="26">
        <v>0</v>
      </c>
    </row>
    <row r="37" spans="1:12" ht="49.5" customHeight="1">
      <c r="A37" s="122"/>
      <c r="B37" s="290"/>
      <c r="C37" s="5" t="s">
        <v>94</v>
      </c>
      <c r="D37" s="130" t="s">
        <v>101</v>
      </c>
      <c r="E37" s="26"/>
      <c r="F37" s="159"/>
      <c r="G37" s="100" t="s">
        <v>97</v>
      </c>
      <c r="H37" s="66"/>
      <c r="I37" s="26">
        <v>1</v>
      </c>
      <c r="L37" s="26">
        <v>0</v>
      </c>
    </row>
    <row r="38" spans="1:12" ht="75" customHeight="1">
      <c r="A38" s="122"/>
      <c r="B38" s="290"/>
      <c r="C38" s="5" t="s">
        <v>94</v>
      </c>
      <c r="D38" s="130" t="s">
        <v>301</v>
      </c>
      <c r="E38" s="26"/>
      <c r="F38" s="159"/>
      <c r="G38" s="100" t="s">
        <v>97</v>
      </c>
      <c r="H38" s="66"/>
      <c r="I38" s="26">
        <v>1</v>
      </c>
      <c r="L38" s="26">
        <v>0</v>
      </c>
    </row>
    <row r="39" spans="1:12" ht="49.5" customHeight="1">
      <c r="A39" s="122"/>
      <c r="B39" s="290"/>
      <c r="C39" s="15" t="s">
        <v>102</v>
      </c>
      <c r="D39" s="129" t="s">
        <v>103</v>
      </c>
      <c r="E39" s="26"/>
      <c r="F39" s="52" t="s">
        <v>104</v>
      </c>
      <c r="G39" s="97"/>
      <c r="H39" s="66"/>
      <c r="I39" s="35">
        <v>1</v>
      </c>
      <c r="L39" s="35">
        <v>0</v>
      </c>
    </row>
    <row r="40" spans="1:13" ht="49.5" customHeight="1">
      <c r="A40" s="122"/>
      <c r="B40" s="290"/>
      <c r="C40" s="15" t="s">
        <v>102</v>
      </c>
      <c r="D40" s="129" t="s">
        <v>105</v>
      </c>
      <c r="E40" s="26"/>
      <c r="F40" s="52"/>
      <c r="G40" s="97"/>
      <c r="H40" s="66"/>
      <c r="I40" s="26">
        <v>1</v>
      </c>
      <c r="J40" s="24"/>
      <c r="K40" s="24"/>
      <c r="L40" s="26">
        <v>0</v>
      </c>
      <c r="M40" s="24"/>
    </row>
    <row r="41" spans="1:12" ht="49.5" customHeight="1">
      <c r="A41" s="122"/>
      <c r="B41" s="290"/>
      <c r="C41" s="14" t="s">
        <v>106</v>
      </c>
      <c r="D41" s="145" t="s">
        <v>107</v>
      </c>
      <c r="E41" s="26"/>
      <c r="F41" s="87"/>
      <c r="G41" s="97"/>
      <c r="H41" s="66"/>
      <c r="I41" s="33">
        <v>1</v>
      </c>
      <c r="L41" s="33">
        <v>1</v>
      </c>
    </row>
    <row r="42" spans="1:12" ht="49.5" customHeight="1">
      <c r="A42" s="122"/>
      <c r="B42" s="290"/>
      <c r="C42" s="14" t="s">
        <v>108</v>
      </c>
      <c r="D42" s="152" t="s">
        <v>109</v>
      </c>
      <c r="E42" s="26"/>
      <c r="F42" s="52" t="s">
        <v>110</v>
      </c>
      <c r="G42" s="100" t="s">
        <v>111</v>
      </c>
      <c r="H42" s="66"/>
      <c r="I42" s="26">
        <v>1</v>
      </c>
      <c r="L42" s="26">
        <v>1</v>
      </c>
    </row>
    <row r="43" spans="1:13" ht="49.5" customHeight="1">
      <c r="A43" s="122"/>
      <c r="B43" s="290"/>
      <c r="C43" s="15" t="s">
        <v>112</v>
      </c>
      <c r="D43" s="129" t="s">
        <v>302</v>
      </c>
      <c r="E43" s="26">
        <v>1</v>
      </c>
      <c r="F43" s="163" t="s">
        <v>304</v>
      </c>
      <c r="G43" s="118"/>
      <c r="H43" s="66"/>
      <c r="I43" s="26">
        <v>1</v>
      </c>
      <c r="J43" s="24"/>
      <c r="K43" s="24"/>
      <c r="L43" s="26">
        <v>0</v>
      </c>
      <c r="M43" s="24"/>
    </row>
    <row r="44" spans="1:14" ht="49.5" customHeight="1">
      <c r="A44" s="123"/>
      <c r="B44" s="289"/>
      <c r="C44" s="15" t="s">
        <v>112</v>
      </c>
      <c r="D44" s="129" t="s">
        <v>113</v>
      </c>
      <c r="E44" s="26"/>
      <c r="F44" s="164"/>
      <c r="G44" s="118"/>
      <c r="H44" s="66"/>
      <c r="I44" s="33">
        <v>1</v>
      </c>
      <c r="J44" s="258"/>
      <c r="K44" s="259"/>
      <c r="L44" s="33">
        <v>0</v>
      </c>
      <c r="M44" s="259"/>
      <c r="N44" s="259"/>
    </row>
    <row r="45" spans="1:14" ht="49.5" customHeight="1">
      <c r="A45" s="117">
        <v>7</v>
      </c>
      <c r="B45" s="288" t="s">
        <v>22</v>
      </c>
      <c r="C45" s="62" t="s">
        <v>114</v>
      </c>
      <c r="D45" s="153" t="s">
        <v>303</v>
      </c>
      <c r="E45" s="26"/>
      <c r="F45" s="165"/>
      <c r="G45" s="119" t="s">
        <v>115</v>
      </c>
      <c r="H45" s="66"/>
      <c r="I45" s="39">
        <v>1</v>
      </c>
      <c r="J45" s="33">
        <f>SUM(I45:I55)</f>
        <v>11</v>
      </c>
      <c r="K45" s="33">
        <f>SUM(E45:E55)</f>
        <v>4</v>
      </c>
      <c r="L45" s="33">
        <v>0</v>
      </c>
      <c r="M45" s="33">
        <f>SUM(L45:L55)</f>
        <v>4</v>
      </c>
      <c r="N45" s="33">
        <f>E48+E49+E50+E52</f>
        <v>1</v>
      </c>
    </row>
    <row r="46" spans="1:12" ht="49.5" customHeight="1">
      <c r="A46" s="122"/>
      <c r="B46" s="290"/>
      <c r="C46" s="62" t="s">
        <v>114</v>
      </c>
      <c r="D46" s="153" t="s">
        <v>116</v>
      </c>
      <c r="E46" s="26"/>
      <c r="F46" s="165"/>
      <c r="G46" s="119" t="s">
        <v>115</v>
      </c>
      <c r="H46" s="66"/>
      <c r="I46" s="26">
        <v>1</v>
      </c>
      <c r="L46" s="26">
        <v>0</v>
      </c>
    </row>
    <row r="47" spans="1:12" ht="49.5" customHeight="1">
      <c r="A47" s="122"/>
      <c r="B47" s="290"/>
      <c r="C47" s="62" t="s">
        <v>114</v>
      </c>
      <c r="D47" s="153" t="s">
        <v>117</v>
      </c>
      <c r="E47" s="26">
        <v>1</v>
      </c>
      <c r="F47" s="165"/>
      <c r="G47" s="119" t="s">
        <v>115</v>
      </c>
      <c r="H47" s="66"/>
      <c r="I47" s="26">
        <v>1</v>
      </c>
      <c r="L47" s="26">
        <v>0</v>
      </c>
    </row>
    <row r="48" spans="1:12" ht="49.5" customHeight="1">
      <c r="A48" s="122"/>
      <c r="B48" s="290"/>
      <c r="C48" s="63" t="s">
        <v>114</v>
      </c>
      <c r="D48" s="154" t="s">
        <v>118</v>
      </c>
      <c r="E48" s="26"/>
      <c r="F48" s="165"/>
      <c r="G48" s="119" t="s">
        <v>115</v>
      </c>
      <c r="H48" s="66"/>
      <c r="I48" s="26">
        <v>1</v>
      </c>
      <c r="L48" s="26">
        <v>1</v>
      </c>
    </row>
    <row r="49" spans="1:12" ht="49.5" customHeight="1">
      <c r="A49" s="122"/>
      <c r="B49" s="290"/>
      <c r="C49" s="63" t="s">
        <v>114</v>
      </c>
      <c r="D49" s="154" t="s">
        <v>119</v>
      </c>
      <c r="E49" s="26">
        <v>1</v>
      </c>
      <c r="F49" s="165"/>
      <c r="G49" s="119" t="s">
        <v>115</v>
      </c>
      <c r="H49" s="66"/>
      <c r="I49" s="35">
        <v>1</v>
      </c>
      <c r="L49" s="26">
        <v>1</v>
      </c>
    </row>
    <row r="50" spans="1:13" ht="49.5" customHeight="1">
      <c r="A50" s="123"/>
      <c r="B50" s="289"/>
      <c r="C50" s="63" t="s">
        <v>114</v>
      </c>
      <c r="D50" s="154" t="s">
        <v>120</v>
      </c>
      <c r="E50" s="26"/>
      <c r="F50" s="165"/>
      <c r="G50" s="119" t="s">
        <v>115</v>
      </c>
      <c r="H50" s="66"/>
      <c r="I50" s="26">
        <v>1</v>
      </c>
      <c r="J50" s="24"/>
      <c r="K50" s="24"/>
      <c r="L50" s="26">
        <v>1</v>
      </c>
      <c r="M50" s="24"/>
    </row>
    <row r="51" spans="1:12" ht="49.5" customHeight="1">
      <c r="A51" s="117">
        <v>7</v>
      </c>
      <c r="B51" s="288" t="s">
        <v>22</v>
      </c>
      <c r="C51" s="64" t="s">
        <v>121</v>
      </c>
      <c r="D51" s="153" t="s">
        <v>122</v>
      </c>
      <c r="E51" s="26">
        <v>1</v>
      </c>
      <c r="F51" s="166" t="s">
        <v>123</v>
      </c>
      <c r="G51" s="119"/>
      <c r="H51" s="66"/>
      <c r="I51" s="33">
        <v>1</v>
      </c>
      <c r="L51" s="26">
        <v>0</v>
      </c>
    </row>
    <row r="52" spans="1:12" ht="49.5" customHeight="1">
      <c r="A52" s="122"/>
      <c r="B52" s="290"/>
      <c r="C52" s="65" t="s">
        <v>121</v>
      </c>
      <c r="D52" s="155" t="s">
        <v>124</v>
      </c>
      <c r="E52" s="26"/>
      <c r="F52" s="166"/>
      <c r="G52" s="105"/>
      <c r="H52" s="66"/>
      <c r="I52" s="26">
        <v>1</v>
      </c>
      <c r="L52" s="26">
        <v>1</v>
      </c>
    </row>
    <row r="53" spans="1:12" ht="49.5" customHeight="1">
      <c r="A53" s="122"/>
      <c r="B53" s="290"/>
      <c r="C53" s="64" t="s">
        <v>121</v>
      </c>
      <c r="D53" s="153" t="s">
        <v>125</v>
      </c>
      <c r="E53" s="26"/>
      <c r="F53" s="166"/>
      <c r="G53" s="119"/>
      <c r="H53" s="66"/>
      <c r="I53" s="26">
        <v>1</v>
      </c>
      <c r="L53" s="26">
        <v>0</v>
      </c>
    </row>
    <row r="54" spans="1:12" ht="49.5" customHeight="1">
      <c r="A54" s="122"/>
      <c r="B54" s="290"/>
      <c r="C54" s="64" t="s">
        <v>121</v>
      </c>
      <c r="D54" s="156" t="s">
        <v>126</v>
      </c>
      <c r="E54" s="26"/>
      <c r="F54" s="166"/>
      <c r="G54" s="105"/>
      <c r="H54" s="66"/>
      <c r="I54" s="35">
        <v>1</v>
      </c>
      <c r="L54" s="26">
        <v>0</v>
      </c>
    </row>
    <row r="55" spans="1:13" ht="49.5" customHeight="1">
      <c r="A55" s="123"/>
      <c r="B55" s="289"/>
      <c r="C55" s="64" t="s">
        <v>121</v>
      </c>
      <c r="D55" s="156" t="s">
        <v>127</v>
      </c>
      <c r="E55" s="26">
        <v>1</v>
      </c>
      <c r="F55" s="166"/>
      <c r="G55" s="105"/>
      <c r="H55" s="66"/>
      <c r="I55" s="26">
        <v>1</v>
      </c>
      <c r="J55" s="24"/>
      <c r="K55" s="24"/>
      <c r="L55" s="26">
        <v>0</v>
      </c>
      <c r="M55" s="24"/>
    </row>
    <row r="56" spans="1:12" ht="49.5" customHeight="1">
      <c r="A56" s="124">
        <v>8</v>
      </c>
      <c r="B56" s="288" t="s">
        <v>306</v>
      </c>
      <c r="C56" s="7"/>
      <c r="D56" s="64"/>
      <c r="E56" s="26"/>
      <c r="F56" s="64"/>
      <c r="G56" s="105"/>
      <c r="H56" s="66"/>
      <c r="I56" s="24"/>
      <c r="L56" s="24"/>
    </row>
    <row r="57" spans="1:12" ht="49.5" customHeight="1">
      <c r="A57" s="122"/>
      <c r="B57" s="290"/>
      <c r="C57" s="64"/>
      <c r="D57" s="64"/>
      <c r="E57" s="26"/>
      <c r="F57" s="64"/>
      <c r="G57" s="105"/>
      <c r="I57" s="24"/>
      <c r="L57" s="24"/>
    </row>
    <row r="58" spans="1:12" ht="49.5" customHeight="1">
      <c r="A58" s="122"/>
      <c r="B58" s="290"/>
      <c r="C58" s="64"/>
      <c r="D58" s="64"/>
      <c r="E58" s="26"/>
      <c r="F58" s="64"/>
      <c r="G58" s="105"/>
      <c r="I58" s="24"/>
      <c r="L58" s="24"/>
    </row>
    <row r="59" spans="1:12" ht="49.5" customHeight="1">
      <c r="A59" s="122"/>
      <c r="B59" s="290"/>
      <c r="C59" s="64"/>
      <c r="D59" s="64"/>
      <c r="E59" s="26"/>
      <c r="F59" s="64"/>
      <c r="G59" s="105"/>
      <c r="I59" s="24"/>
      <c r="L59" s="24"/>
    </row>
    <row r="60" spans="1:13" ht="49.5" customHeight="1">
      <c r="A60" s="122"/>
      <c r="B60" s="290"/>
      <c r="C60" s="64"/>
      <c r="D60" s="64"/>
      <c r="E60" s="26"/>
      <c r="F60" s="64"/>
      <c r="G60" s="105"/>
      <c r="I60" s="24"/>
      <c r="J60" s="24"/>
      <c r="K60" s="24"/>
      <c r="L60" s="24"/>
      <c r="M60" s="24"/>
    </row>
    <row r="61" spans="1:12" ht="49.5" customHeight="1">
      <c r="A61" s="122"/>
      <c r="B61" s="290"/>
      <c r="C61" s="64"/>
      <c r="D61" s="64"/>
      <c r="E61" s="26"/>
      <c r="F61" s="64"/>
      <c r="G61" s="105"/>
      <c r="I61" s="24"/>
      <c r="L61" s="24"/>
    </row>
    <row r="62" spans="1:12" ht="49.5" customHeight="1">
      <c r="A62" s="122"/>
      <c r="B62" s="290"/>
      <c r="C62" s="64"/>
      <c r="D62" s="64"/>
      <c r="E62" s="26"/>
      <c r="F62" s="64"/>
      <c r="G62" s="105"/>
      <c r="I62" s="24"/>
      <c r="L62" s="24"/>
    </row>
    <row r="63" spans="1:12" ht="49.5" customHeight="1">
      <c r="A63" s="122"/>
      <c r="B63" s="290"/>
      <c r="C63" s="64"/>
      <c r="D63" s="64"/>
      <c r="E63" s="26"/>
      <c r="F63" s="64"/>
      <c r="G63" s="105"/>
      <c r="I63" s="24"/>
      <c r="L63" s="24"/>
    </row>
    <row r="64" spans="1:12" ht="49.5" customHeight="1">
      <c r="A64" s="122"/>
      <c r="B64" s="290"/>
      <c r="C64" s="64"/>
      <c r="D64" s="64"/>
      <c r="E64" s="26"/>
      <c r="F64" s="64"/>
      <c r="G64" s="105"/>
      <c r="I64" s="24"/>
      <c r="L64" s="24"/>
    </row>
    <row r="65" spans="1:12" ht="49.5" customHeight="1">
      <c r="A65" s="122"/>
      <c r="B65" s="290"/>
      <c r="C65" s="64"/>
      <c r="D65" s="64"/>
      <c r="E65" s="26"/>
      <c r="F65" s="64"/>
      <c r="G65" s="105"/>
      <c r="I65" s="24"/>
      <c r="L65" s="24"/>
    </row>
    <row r="66" spans="1:12" ht="49.5" customHeight="1">
      <c r="A66" s="123"/>
      <c r="B66" s="289"/>
      <c r="C66" s="64"/>
      <c r="D66" s="64"/>
      <c r="E66" s="26"/>
      <c r="F66" s="64"/>
      <c r="G66" s="119"/>
      <c r="I66" s="24"/>
      <c r="L66" s="24"/>
    </row>
    <row r="67" spans="1:12" ht="24.75" customHeight="1">
      <c r="A67" s="49"/>
      <c r="B67" s="49"/>
      <c r="C67" s="49"/>
      <c r="D67" s="49"/>
      <c r="E67" s="49"/>
      <c r="F67" s="49"/>
      <c r="G67" s="190" t="s">
        <v>325</v>
      </c>
      <c r="I67" s="24"/>
      <c r="L67" s="24"/>
    </row>
    <row r="68" spans="1:12" ht="49.5" customHeight="1">
      <c r="A68" s="49"/>
      <c r="B68" s="49"/>
      <c r="C68" s="49"/>
      <c r="D68" s="49"/>
      <c r="E68" s="49"/>
      <c r="F68" s="49"/>
      <c r="G68" s="49"/>
      <c r="I68" s="24"/>
      <c r="L68" s="24"/>
    </row>
    <row r="69" spans="1:12" ht="49.5" customHeight="1">
      <c r="A69" s="49"/>
      <c r="B69" s="49"/>
      <c r="C69" s="49"/>
      <c r="D69" s="49"/>
      <c r="E69" s="49"/>
      <c r="F69" s="49"/>
      <c r="G69" s="49"/>
      <c r="I69" s="24"/>
      <c r="L69" s="24"/>
    </row>
    <row r="70" spans="1:12" ht="49.5" customHeight="1">
      <c r="A70" s="49"/>
      <c r="B70" s="49"/>
      <c r="C70" s="49"/>
      <c r="D70" s="49"/>
      <c r="E70" s="49"/>
      <c r="F70" s="49"/>
      <c r="G70" s="49"/>
      <c r="I70" s="24"/>
      <c r="L70" s="24"/>
    </row>
    <row r="71" spans="1:12" ht="49.5" customHeight="1">
      <c r="A71" s="49"/>
      <c r="B71" s="49"/>
      <c r="C71" s="49"/>
      <c r="D71" s="49"/>
      <c r="E71" s="49"/>
      <c r="F71" s="49"/>
      <c r="G71" s="49"/>
      <c r="I71" s="24"/>
      <c r="L71" s="24"/>
    </row>
    <row r="72" spans="1:12" ht="49.5" customHeight="1">
      <c r="A72" s="49"/>
      <c r="B72" s="49"/>
      <c r="C72" s="49"/>
      <c r="D72" s="49"/>
      <c r="E72" s="49"/>
      <c r="F72" s="49"/>
      <c r="G72" s="49"/>
      <c r="I72" s="24"/>
      <c r="L72" s="24"/>
    </row>
    <row r="73" spans="1:12" ht="49.5" customHeight="1">
      <c r="A73" s="49"/>
      <c r="B73" s="49"/>
      <c r="C73" s="49"/>
      <c r="D73" s="49"/>
      <c r="E73" s="49"/>
      <c r="F73" s="49"/>
      <c r="G73" s="49"/>
      <c r="I73" s="24"/>
      <c r="L73" s="24"/>
    </row>
    <row r="74" spans="1:12" ht="49.5" customHeight="1">
      <c r="A74" s="49"/>
      <c r="B74" s="49"/>
      <c r="C74" s="49"/>
      <c r="D74" s="49"/>
      <c r="E74" s="49"/>
      <c r="F74" s="49"/>
      <c r="G74" s="49"/>
      <c r="I74" s="24"/>
      <c r="L74" s="24"/>
    </row>
    <row r="75" spans="1:12" ht="49.5" customHeight="1">
      <c r="A75" s="49"/>
      <c r="B75" s="49"/>
      <c r="C75" s="49"/>
      <c r="D75" s="49"/>
      <c r="E75" s="49"/>
      <c r="F75" s="49"/>
      <c r="G75" s="49"/>
      <c r="I75" s="24"/>
      <c r="L75" s="24"/>
    </row>
    <row r="76" spans="1:13" ht="49.5" customHeight="1">
      <c r="A76" s="49"/>
      <c r="B76" s="49"/>
      <c r="C76" s="49"/>
      <c r="D76" s="49"/>
      <c r="E76" s="49"/>
      <c r="F76" s="49"/>
      <c r="G76" s="49"/>
      <c r="I76" s="24"/>
      <c r="J76" s="24"/>
      <c r="K76" s="24"/>
      <c r="L76" s="24"/>
      <c r="M76" s="24"/>
    </row>
    <row r="77" spans="1:12" ht="49.5" customHeight="1">
      <c r="A77" s="49"/>
      <c r="B77" s="49"/>
      <c r="C77" s="49"/>
      <c r="D77" s="49"/>
      <c r="E77" s="49"/>
      <c r="F77" s="49"/>
      <c r="G77" s="49"/>
      <c r="I77" s="24"/>
      <c r="L77" s="24"/>
    </row>
    <row r="78" spans="1:12" ht="49.5" customHeight="1">
      <c r="A78" s="49"/>
      <c r="B78" s="49"/>
      <c r="C78" s="49"/>
      <c r="D78" s="49"/>
      <c r="E78" s="49"/>
      <c r="F78" s="49"/>
      <c r="G78" s="49"/>
      <c r="I78" s="24"/>
      <c r="L78" s="24"/>
    </row>
    <row r="79" spans="1:12" ht="49.5" customHeight="1">
      <c r="A79" s="49"/>
      <c r="B79" s="49"/>
      <c r="C79" s="49"/>
      <c r="D79" s="49"/>
      <c r="E79" s="49"/>
      <c r="F79" s="49"/>
      <c r="G79" s="49"/>
      <c r="I79" s="24"/>
      <c r="L79" s="24"/>
    </row>
    <row r="80" spans="1:12" ht="49.5" customHeight="1">
      <c r="A80" s="49"/>
      <c r="B80" s="49"/>
      <c r="C80" s="49"/>
      <c r="D80" s="49"/>
      <c r="E80" s="49"/>
      <c r="F80" s="49"/>
      <c r="G80" s="49"/>
      <c r="I80" s="24"/>
      <c r="L80" s="24"/>
    </row>
    <row r="81" spans="1:12" ht="49.5" customHeight="1">
      <c r="A81" s="49"/>
      <c r="B81" s="49"/>
      <c r="C81" s="49"/>
      <c r="D81" s="49"/>
      <c r="E81" s="49"/>
      <c r="F81" s="49"/>
      <c r="G81" s="49"/>
      <c r="I81" s="24"/>
      <c r="L81" s="24"/>
    </row>
    <row r="82" spans="1:12" ht="49.5" customHeight="1">
      <c r="A82" s="49"/>
      <c r="B82" s="49"/>
      <c r="C82" s="49"/>
      <c r="D82" s="49"/>
      <c r="E82" s="49"/>
      <c r="F82" s="49"/>
      <c r="G82" s="49"/>
      <c r="I82" s="24"/>
      <c r="L82" s="24"/>
    </row>
    <row r="83" spans="1:12" ht="49.5" customHeight="1">
      <c r="A83" s="49"/>
      <c r="B83" s="49"/>
      <c r="C83" s="49"/>
      <c r="D83" s="49"/>
      <c r="E83" s="49"/>
      <c r="F83" s="49"/>
      <c r="G83" s="49"/>
      <c r="I83" s="24"/>
      <c r="L83" s="24"/>
    </row>
    <row r="84" spans="1:12" ht="49.5" customHeight="1">
      <c r="A84" s="49"/>
      <c r="B84" s="49"/>
      <c r="C84" s="49"/>
      <c r="D84" s="49"/>
      <c r="E84" s="49"/>
      <c r="F84" s="49"/>
      <c r="G84" s="49"/>
      <c r="I84" s="24"/>
      <c r="L84" s="24"/>
    </row>
    <row r="85" spans="1:12" ht="49.5" customHeight="1">
      <c r="A85" s="49"/>
      <c r="B85" s="49"/>
      <c r="C85" s="49"/>
      <c r="D85" s="49"/>
      <c r="E85" s="49"/>
      <c r="F85" s="49"/>
      <c r="G85" s="49"/>
      <c r="I85" s="24"/>
      <c r="L85" s="24"/>
    </row>
    <row r="86" spans="1:12" ht="49.5" customHeight="1">
      <c r="A86" s="49"/>
      <c r="B86" s="49"/>
      <c r="C86" s="49"/>
      <c r="D86" s="49"/>
      <c r="E86" s="49"/>
      <c r="F86" s="49"/>
      <c r="G86" s="49"/>
      <c r="I86" s="24"/>
      <c r="L86" s="24"/>
    </row>
    <row r="87" spans="1:12" ht="49.5" customHeight="1">
      <c r="A87" s="49"/>
      <c r="B87" s="49"/>
      <c r="C87" s="49"/>
      <c r="D87" s="49"/>
      <c r="E87" s="49"/>
      <c r="F87" s="49"/>
      <c r="G87" s="49"/>
      <c r="I87" s="24"/>
      <c r="L87" s="24"/>
    </row>
    <row r="88" spans="1:7" ht="49.5" customHeight="1">
      <c r="A88" s="49"/>
      <c r="B88" s="49"/>
      <c r="C88" s="49"/>
      <c r="D88" s="49"/>
      <c r="E88" s="49"/>
      <c r="F88" s="49"/>
      <c r="G88" s="49"/>
    </row>
    <row r="89" spans="1:7" ht="49.5" customHeight="1">
      <c r="A89" s="49"/>
      <c r="B89" s="49"/>
      <c r="C89" s="49"/>
      <c r="D89" s="49"/>
      <c r="E89" s="49"/>
      <c r="F89" s="49"/>
      <c r="G89" s="49"/>
    </row>
    <row r="90" spans="1:7" ht="49.5" customHeight="1">
      <c r="A90" s="49"/>
      <c r="B90" s="49"/>
      <c r="C90" s="49"/>
      <c r="D90" s="49"/>
      <c r="E90" s="49"/>
      <c r="F90" s="49"/>
      <c r="G90" s="49"/>
    </row>
    <row r="91" spans="1:7" ht="49.5" customHeight="1">
      <c r="A91" s="49"/>
      <c r="B91" s="49"/>
      <c r="C91" s="49"/>
      <c r="D91" s="49"/>
      <c r="E91" s="49"/>
      <c r="F91" s="49"/>
      <c r="G91" s="49"/>
    </row>
    <row r="92" spans="1:7" ht="49.5" customHeight="1">
      <c r="A92" s="49"/>
      <c r="B92" s="49"/>
      <c r="C92" s="49"/>
      <c r="D92" s="49"/>
      <c r="E92" s="49"/>
      <c r="F92" s="49"/>
      <c r="G92" s="49"/>
    </row>
    <row r="93" spans="1:7" ht="49.5" customHeight="1">
      <c r="A93" s="49"/>
      <c r="B93" s="49"/>
      <c r="C93" s="49"/>
      <c r="D93" s="49"/>
      <c r="E93" s="49"/>
      <c r="F93" s="49"/>
      <c r="G93" s="49"/>
    </row>
    <row r="94" spans="1:7" ht="49.5" customHeight="1">
      <c r="A94" s="49"/>
      <c r="B94" s="49"/>
      <c r="C94" s="49"/>
      <c r="D94" s="49"/>
      <c r="E94" s="49"/>
      <c r="F94" s="49"/>
      <c r="G94" s="49"/>
    </row>
    <row r="95" spans="1:7" ht="49.5" customHeight="1">
      <c r="A95" s="49"/>
      <c r="B95" s="49"/>
      <c r="C95" s="49"/>
      <c r="D95" s="49"/>
      <c r="E95" s="49"/>
      <c r="F95" s="49"/>
      <c r="G95" s="49"/>
    </row>
    <row r="96" spans="1:7" ht="49.5" customHeight="1">
      <c r="A96" s="49"/>
      <c r="B96" s="49"/>
      <c r="C96" s="49"/>
      <c r="D96" s="49"/>
      <c r="E96" s="49"/>
      <c r="F96" s="49"/>
      <c r="G96" s="49"/>
    </row>
    <row r="97" spans="1:7" ht="49.5" customHeight="1">
      <c r="A97" s="49"/>
      <c r="B97" s="49"/>
      <c r="C97" s="49"/>
      <c r="D97" s="49"/>
      <c r="E97" s="49"/>
      <c r="F97" s="49"/>
      <c r="G97" s="49"/>
    </row>
    <row r="98" spans="1:7" ht="49.5" customHeight="1">
      <c r="A98" s="49"/>
      <c r="B98" s="49"/>
      <c r="C98" s="49"/>
      <c r="D98" s="49"/>
      <c r="E98" s="49"/>
      <c r="F98" s="49"/>
      <c r="G98" s="49"/>
    </row>
    <row r="99" spans="1:7" ht="49.5" customHeight="1">
      <c r="A99" s="49"/>
      <c r="B99" s="49"/>
      <c r="C99" s="49"/>
      <c r="D99" s="49"/>
      <c r="E99" s="49"/>
      <c r="F99" s="49"/>
      <c r="G99" s="49"/>
    </row>
    <row r="100" spans="1:7" ht="49.5" customHeight="1">
      <c r="A100" s="49"/>
      <c r="B100" s="49"/>
      <c r="C100" s="49"/>
      <c r="D100" s="49"/>
      <c r="E100" s="49"/>
      <c r="F100" s="49"/>
      <c r="G100" s="49"/>
    </row>
    <row r="101" spans="1:7" ht="49.5" customHeight="1">
      <c r="A101" s="49"/>
      <c r="B101" s="49"/>
      <c r="C101" s="49"/>
      <c r="D101" s="49"/>
      <c r="E101" s="49"/>
      <c r="F101" s="49"/>
      <c r="G101" s="49"/>
    </row>
    <row r="102" spans="1:7" ht="49.5" customHeight="1">
      <c r="A102" s="49"/>
      <c r="B102" s="49"/>
      <c r="C102" s="49"/>
      <c r="D102" s="49"/>
      <c r="E102" s="49"/>
      <c r="F102" s="49"/>
      <c r="G102" s="49"/>
    </row>
    <row r="103" spans="1:7" ht="49.5" customHeight="1">
      <c r="A103" s="49"/>
      <c r="B103" s="49"/>
      <c r="C103" s="49"/>
      <c r="D103" s="49"/>
      <c r="E103" s="49"/>
      <c r="F103" s="49"/>
      <c r="G103" s="49"/>
    </row>
    <row r="104" spans="1:7" ht="49.5" customHeight="1">
      <c r="A104" s="49"/>
      <c r="B104" s="49"/>
      <c r="C104" s="49"/>
      <c r="D104" s="49"/>
      <c r="E104" s="49"/>
      <c r="F104" s="49"/>
      <c r="G104" s="49"/>
    </row>
    <row r="105" spans="1:7" ht="49.5" customHeight="1">
      <c r="A105" s="49"/>
      <c r="B105" s="49"/>
      <c r="C105" s="49"/>
      <c r="D105" s="49"/>
      <c r="E105" s="49"/>
      <c r="F105" s="49"/>
      <c r="G105" s="49"/>
    </row>
    <row r="106" spans="1:7" ht="49.5" customHeight="1">
      <c r="A106" s="49"/>
      <c r="B106" s="49"/>
      <c r="C106" s="49"/>
      <c r="D106" s="49"/>
      <c r="E106" s="49"/>
      <c r="F106" s="49"/>
      <c r="G106" s="49"/>
    </row>
    <row r="107" spans="1:7" ht="50.25" customHeight="1">
      <c r="A107" s="49"/>
      <c r="B107" s="49"/>
      <c r="C107" s="49"/>
      <c r="D107" s="49"/>
      <c r="E107" s="49"/>
      <c r="F107" s="49"/>
      <c r="G107" s="49"/>
    </row>
    <row r="108" ht="50.25" customHeight="1"/>
    <row r="109" ht="50.25" customHeight="1"/>
    <row r="110" ht="50.25" customHeight="1"/>
    <row r="111" ht="50.25" customHeight="1"/>
    <row r="112" ht="50.25" customHeight="1"/>
    <row r="113" ht="50.25" customHeight="1"/>
    <row r="114" ht="50.25" customHeight="1"/>
    <row r="115" ht="50.25" customHeight="1"/>
    <row r="116" ht="50.25" customHeight="1"/>
    <row r="117" ht="50.25" customHeight="1"/>
    <row r="118" ht="50.25" customHeight="1"/>
    <row r="119" ht="50.25" customHeight="1"/>
    <row r="120" ht="50.25" customHeight="1"/>
    <row r="121" ht="50.25" customHeight="1"/>
    <row r="122" ht="50.25" customHeight="1"/>
    <row r="123" ht="50.25" customHeight="1"/>
    <row r="124" ht="50.25" customHeight="1"/>
    <row r="125" ht="50.25" customHeight="1"/>
    <row r="126" ht="50.25" customHeight="1"/>
    <row r="127" ht="50.25" customHeight="1"/>
    <row r="128" ht="50.25" customHeight="1"/>
    <row r="129" ht="50.25" customHeight="1"/>
    <row r="130" ht="50.25" customHeight="1"/>
    <row r="131" ht="50.25" customHeight="1"/>
    <row r="132" ht="50.25" customHeight="1"/>
    <row r="133" ht="50.25" customHeight="1"/>
    <row r="134" ht="50.25" customHeight="1"/>
    <row r="135" ht="50.25" customHeight="1"/>
    <row r="136" ht="50.25" customHeight="1"/>
    <row r="137" ht="50.25" customHeight="1"/>
    <row r="138" ht="50.25" customHeight="1"/>
    <row r="139" ht="50.25" customHeight="1"/>
    <row r="140" ht="50.25" customHeight="1"/>
    <row r="141" ht="50.25" customHeight="1"/>
    <row r="142" ht="50.25" customHeight="1"/>
    <row r="143" ht="50.25" customHeight="1"/>
    <row r="144" ht="50.25" customHeight="1"/>
    <row r="145" ht="50.25" customHeight="1"/>
  </sheetData>
  <sheetProtection/>
  <mergeCells count="15">
    <mergeCell ref="B51:B55"/>
    <mergeCell ref="B45:B50"/>
    <mergeCell ref="B56:B66"/>
    <mergeCell ref="F1:G1"/>
    <mergeCell ref="B17:B18"/>
    <mergeCell ref="B19:B21"/>
    <mergeCell ref="B3:B10"/>
    <mergeCell ref="B11:B16"/>
    <mergeCell ref="B22:B24"/>
    <mergeCell ref="B33:B34"/>
    <mergeCell ref="B35:B44"/>
    <mergeCell ref="A4:A10"/>
    <mergeCell ref="A12:A16"/>
    <mergeCell ref="A23:A24"/>
    <mergeCell ref="B25:B32"/>
  </mergeCells>
  <printOptions/>
  <pageMargins left="0.7086614173228347" right="0.7086614173228347" top="0.984251968503937" bottom="0.7086614173228347" header="0.2362204724409449" footer="0.5118110236220472"/>
  <pageSetup horizontalDpi="600" verticalDpi="600" orientation="landscape" paperSize="9" scale="55" r:id="rId2"/>
  <headerFooter scaleWithDoc="0" alignWithMargins="0">
    <oddFooter>&amp;R&lt;一般編 &amp;P&gt;</oddFooter>
  </headerFooter>
  <rowBreaks count="2" manualBreakCount="2">
    <brk id="18" max="6" man="1"/>
    <brk id="34" max="6" man="1"/>
  </rowBreaks>
  <colBreaks count="1" manualBreakCount="1">
    <brk id="7" max="66" man="1"/>
  </colBreaks>
  <drawing r:id="rId1"/>
</worksheet>
</file>

<file path=xl/worksheets/sheet4.xml><?xml version="1.0" encoding="utf-8"?>
<worksheet xmlns="http://schemas.openxmlformats.org/spreadsheetml/2006/main" xmlns:r="http://schemas.openxmlformats.org/officeDocument/2006/relationships">
  <dimension ref="A1:T48"/>
  <sheetViews>
    <sheetView view="pageBreakPreview" zoomScale="50" zoomScaleNormal="50" zoomScaleSheetLayoutView="50" workbookViewId="0" topLeftCell="A1">
      <pane ySplit="1668" topLeftCell="A1" activePane="bottomLeft" state="split"/>
      <selection pane="topLeft" activeCell="K1" sqref="K1"/>
      <selection pane="bottomLeft" activeCell="H1" sqref="H1"/>
    </sheetView>
  </sheetViews>
  <sheetFormatPr defaultColWidth="9.00390625" defaultRowHeight="13.5"/>
  <cols>
    <col min="1" max="1" width="4.625" style="0" customWidth="1"/>
    <col min="2" max="3" width="9.00390625" style="0" customWidth="1"/>
    <col min="4" max="4" width="30.875" style="0" customWidth="1"/>
    <col min="5" max="10" width="20.625" style="0" customWidth="1"/>
    <col min="11" max="11" width="8.875" style="0" customWidth="1"/>
  </cols>
  <sheetData>
    <row r="1" spans="1:16" ht="50.25" customHeight="1" thickBot="1">
      <c r="A1" s="1" t="s">
        <v>358</v>
      </c>
      <c r="B1" s="1"/>
      <c r="C1" s="1"/>
      <c r="D1" s="1"/>
      <c r="E1" s="1"/>
      <c r="F1" s="1"/>
      <c r="G1" s="1"/>
      <c r="H1" s="2"/>
      <c r="I1" s="1"/>
      <c r="J1" s="3"/>
      <c r="K1" s="37" t="s">
        <v>0</v>
      </c>
      <c r="L1" s="42">
        <f>L4+L5+L6+L7+L8+L9+L10+L11+L12+L14</f>
        <v>74</v>
      </c>
      <c r="M1" s="44">
        <f>F15</f>
        <v>40</v>
      </c>
      <c r="N1" s="37" t="s">
        <v>1</v>
      </c>
      <c r="O1" s="42">
        <f>O4+O5+O6+O7+O8+O9+O10+O11+O12+O14+O13</f>
        <v>63</v>
      </c>
      <c r="P1" s="75">
        <f>I15</f>
        <v>35</v>
      </c>
    </row>
    <row r="2" spans="1:18" ht="50.25" customHeight="1" thickBot="1">
      <c r="A2" s="278" t="s">
        <v>2</v>
      </c>
      <c r="B2" s="283" t="s">
        <v>24</v>
      </c>
      <c r="C2" s="283" t="s">
        <v>3</v>
      </c>
      <c r="D2" s="283"/>
      <c r="E2" s="273" t="s">
        <v>25</v>
      </c>
      <c r="F2" s="273"/>
      <c r="G2" s="273"/>
      <c r="H2" s="273" t="s">
        <v>26</v>
      </c>
      <c r="I2" s="273"/>
      <c r="J2" s="274"/>
      <c r="K2" s="69"/>
      <c r="L2" s="69"/>
      <c r="M2" s="69"/>
      <c r="N2" s="69"/>
      <c r="O2" s="69"/>
      <c r="R2" s="79" t="s">
        <v>5</v>
      </c>
    </row>
    <row r="3" spans="1:20" ht="50.25" customHeight="1" thickBot="1">
      <c r="A3" s="279"/>
      <c r="B3" s="284"/>
      <c r="C3" s="284"/>
      <c r="D3" s="284"/>
      <c r="E3" s="218" t="s">
        <v>6</v>
      </c>
      <c r="F3" s="218" t="s">
        <v>7</v>
      </c>
      <c r="G3" s="218" t="s">
        <v>8</v>
      </c>
      <c r="H3" s="219" t="s">
        <v>6</v>
      </c>
      <c r="I3" s="218" t="s">
        <v>7</v>
      </c>
      <c r="J3" s="220" t="s">
        <v>8</v>
      </c>
      <c r="K3" s="70" t="s">
        <v>4</v>
      </c>
      <c r="L3" s="42" t="s">
        <v>9</v>
      </c>
      <c r="M3" s="43" t="s">
        <v>10</v>
      </c>
      <c r="N3" s="76" t="s">
        <v>11</v>
      </c>
      <c r="O3" s="42" t="s">
        <v>12</v>
      </c>
      <c r="P3" s="44" t="s">
        <v>27</v>
      </c>
      <c r="R3" s="80" t="s">
        <v>4</v>
      </c>
      <c r="S3" s="81" t="s">
        <v>14</v>
      </c>
      <c r="T3" s="82" t="s">
        <v>15</v>
      </c>
    </row>
    <row r="4" spans="1:20" ht="50.25" customHeight="1" thickBot="1">
      <c r="A4" s="253">
        <v>1</v>
      </c>
      <c r="B4" s="254" t="s">
        <v>28</v>
      </c>
      <c r="C4" s="300" t="s">
        <v>29</v>
      </c>
      <c r="D4" s="300"/>
      <c r="E4" s="255">
        <f>L4</f>
        <v>10</v>
      </c>
      <c r="F4" s="255">
        <f aca="true" t="shared" si="0" ref="E4:F14">M4</f>
        <v>0</v>
      </c>
      <c r="G4" s="256">
        <f>F4/E4</f>
        <v>0</v>
      </c>
      <c r="H4" s="216">
        <f>O4</f>
        <v>8</v>
      </c>
      <c r="I4" s="216">
        <f>P4</f>
        <v>0</v>
      </c>
      <c r="J4" s="217">
        <f aca="true" t="shared" si="1" ref="J4:J15">I4/H4</f>
        <v>0</v>
      </c>
      <c r="K4" s="73"/>
      <c r="L4" s="33">
        <f>'【設問】電気設備・高圧受変電編'!K3</f>
        <v>10</v>
      </c>
      <c r="M4" s="39">
        <f>'【設問】電気設備・高圧受変電編'!L3</f>
        <v>0</v>
      </c>
      <c r="N4" s="31"/>
      <c r="O4" s="33">
        <f>'【設問】電気設備・高圧受変電編'!N3</f>
        <v>8</v>
      </c>
      <c r="P4" s="41">
        <f>'【設問】電気設備・高圧受変電編'!O3</f>
        <v>0</v>
      </c>
      <c r="R4" s="29">
        <f>L1</f>
        <v>74</v>
      </c>
      <c r="S4" s="30">
        <f>M1</f>
        <v>40</v>
      </c>
      <c r="T4" s="40">
        <f>R4-S4</f>
        <v>34</v>
      </c>
    </row>
    <row r="5" spans="1:20" ht="50.25" customHeight="1">
      <c r="A5" s="237">
        <v>2</v>
      </c>
      <c r="B5" s="232" t="s">
        <v>30</v>
      </c>
      <c r="C5" s="301" t="s">
        <v>30</v>
      </c>
      <c r="D5" s="301"/>
      <c r="E5" s="191">
        <f t="shared" si="0"/>
        <v>14</v>
      </c>
      <c r="F5" s="191">
        <f t="shared" si="0"/>
        <v>0</v>
      </c>
      <c r="G5" s="233">
        <f aca="true" t="shared" si="2" ref="G5:G15">F5/E5</f>
        <v>0</v>
      </c>
      <c r="H5" s="195">
        <f>O5</f>
        <v>7</v>
      </c>
      <c r="I5" s="195">
        <f aca="true" t="shared" si="3" ref="H5:I14">P5</f>
        <v>0</v>
      </c>
      <c r="J5" s="196">
        <f t="shared" si="1"/>
        <v>0</v>
      </c>
      <c r="K5" s="32"/>
      <c r="L5" s="33">
        <f>'【設問】電気設備・高圧受変電編'!K13</f>
        <v>14</v>
      </c>
      <c r="M5" s="39">
        <f>'【設問】電気設備・高圧受変電編'!L13</f>
        <v>0</v>
      </c>
      <c r="N5" s="31"/>
      <c r="O5" s="33">
        <f>'【設問】電気設備・高圧受変電編'!N13</f>
        <v>7</v>
      </c>
      <c r="P5" s="41">
        <f>'【設問】電気設備・高圧受変電編'!O13</f>
        <v>0</v>
      </c>
      <c r="R5" s="80" t="s">
        <v>11</v>
      </c>
      <c r="S5" s="81" t="s">
        <v>14</v>
      </c>
      <c r="T5" s="82" t="s">
        <v>15</v>
      </c>
    </row>
    <row r="6" spans="1:20" ht="50.25" customHeight="1" thickBot="1">
      <c r="A6" s="237">
        <v>3</v>
      </c>
      <c r="B6" s="232" t="s">
        <v>31</v>
      </c>
      <c r="C6" s="301" t="s">
        <v>31</v>
      </c>
      <c r="D6" s="301"/>
      <c r="E6" s="191">
        <f t="shared" si="0"/>
        <v>5</v>
      </c>
      <c r="F6" s="191">
        <f t="shared" si="0"/>
        <v>0</v>
      </c>
      <c r="G6" s="233">
        <f t="shared" si="2"/>
        <v>0</v>
      </c>
      <c r="H6" s="195">
        <f t="shared" si="3"/>
        <v>4</v>
      </c>
      <c r="I6" s="195">
        <f t="shared" si="3"/>
        <v>0</v>
      </c>
      <c r="J6" s="196">
        <f t="shared" si="1"/>
        <v>0</v>
      </c>
      <c r="K6" s="32"/>
      <c r="L6" s="33">
        <f>'【設問】電気設備・高圧受変電編'!K28</f>
        <v>5</v>
      </c>
      <c r="M6" s="39">
        <f>'【設問】電気設備・高圧受変電編'!L28</f>
        <v>0</v>
      </c>
      <c r="N6" s="31"/>
      <c r="O6" s="33">
        <f>'【設問】電気設備・高圧受変電編'!N28</f>
        <v>4</v>
      </c>
      <c r="P6" s="41">
        <f>'【設問】電気設備・高圧受変電編'!O28</f>
        <v>0</v>
      </c>
      <c r="R6" s="29">
        <f>O1</f>
        <v>63</v>
      </c>
      <c r="S6" s="30">
        <f>P1</f>
        <v>35</v>
      </c>
      <c r="T6" s="40">
        <f>R6-S6</f>
        <v>28</v>
      </c>
    </row>
    <row r="7" spans="1:16" ht="50.25" customHeight="1">
      <c r="A7" s="238">
        <v>4</v>
      </c>
      <c r="B7" s="232" t="s">
        <v>32</v>
      </c>
      <c r="C7" s="301" t="s">
        <v>33</v>
      </c>
      <c r="D7" s="301"/>
      <c r="E7" s="191">
        <f t="shared" si="0"/>
        <v>5</v>
      </c>
      <c r="F7" s="191">
        <f t="shared" si="0"/>
        <v>0</v>
      </c>
      <c r="G7" s="233">
        <f t="shared" si="2"/>
        <v>0</v>
      </c>
      <c r="H7" s="195">
        <f t="shared" si="3"/>
        <v>5</v>
      </c>
      <c r="I7" s="195">
        <f t="shared" si="3"/>
        <v>0</v>
      </c>
      <c r="J7" s="196">
        <f t="shared" si="1"/>
        <v>0</v>
      </c>
      <c r="K7" s="32"/>
      <c r="L7" s="33">
        <f>'【設問】電気設備・高圧受変電編'!K34</f>
        <v>5</v>
      </c>
      <c r="M7" s="39">
        <f>'【設問】電気設備・高圧受変電編'!L34</f>
        <v>0</v>
      </c>
      <c r="N7" s="31"/>
      <c r="O7" s="33">
        <f>'【設問】電気設備・高圧受変電編'!N34</f>
        <v>5</v>
      </c>
      <c r="P7" s="41">
        <f>'【設問】電気設備・高圧受変電編'!O34</f>
        <v>0</v>
      </c>
    </row>
    <row r="8" spans="1:16" ht="50.25" customHeight="1">
      <c r="A8" s="238">
        <v>5</v>
      </c>
      <c r="B8" s="232" t="s">
        <v>32</v>
      </c>
      <c r="C8" s="301" t="s">
        <v>34</v>
      </c>
      <c r="D8" s="301"/>
      <c r="E8" s="191">
        <f t="shared" si="0"/>
        <v>3</v>
      </c>
      <c r="F8" s="191">
        <f t="shared" si="0"/>
        <v>0</v>
      </c>
      <c r="G8" s="233">
        <f t="shared" si="2"/>
        <v>0</v>
      </c>
      <c r="H8" s="195">
        <f t="shared" si="3"/>
        <v>3</v>
      </c>
      <c r="I8" s="195">
        <f t="shared" si="3"/>
        <v>0</v>
      </c>
      <c r="J8" s="196">
        <f t="shared" si="1"/>
        <v>0</v>
      </c>
      <c r="K8" s="32"/>
      <c r="L8" s="33">
        <f>'【設問】電気設備・高圧受変電編'!K39</f>
        <v>3</v>
      </c>
      <c r="M8" s="39">
        <f>'【設問】電気設備・高圧受変電編'!L39</f>
        <v>0</v>
      </c>
      <c r="N8" s="31"/>
      <c r="O8" s="33">
        <f>'【設問】電気設備・高圧受変電編'!N39</f>
        <v>3</v>
      </c>
      <c r="P8" s="41">
        <f>'【設問】電気設備・高圧受変電編'!O39</f>
        <v>0</v>
      </c>
    </row>
    <row r="9" spans="1:16" ht="50.25" customHeight="1">
      <c r="A9" s="237">
        <v>6</v>
      </c>
      <c r="B9" s="232" t="s">
        <v>32</v>
      </c>
      <c r="C9" s="301" t="s">
        <v>35</v>
      </c>
      <c r="D9" s="301"/>
      <c r="E9" s="191">
        <f t="shared" si="0"/>
        <v>7</v>
      </c>
      <c r="F9" s="191">
        <f t="shared" si="0"/>
        <v>7</v>
      </c>
      <c r="G9" s="233">
        <f t="shared" si="2"/>
        <v>1</v>
      </c>
      <c r="H9" s="195">
        <f t="shared" si="3"/>
        <v>5</v>
      </c>
      <c r="I9" s="195">
        <f t="shared" si="3"/>
        <v>5</v>
      </c>
      <c r="J9" s="196">
        <f t="shared" si="1"/>
        <v>1</v>
      </c>
      <c r="K9" s="32"/>
      <c r="L9" s="33">
        <f>'【設問】電気設備・高圧受変電編'!K42</f>
        <v>7</v>
      </c>
      <c r="M9" s="39">
        <f>'【設問】電気設備・高圧受変電編'!L42</f>
        <v>7</v>
      </c>
      <c r="N9" s="31"/>
      <c r="O9" s="33">
        <f>'【設問】電気設備・高圧受変電編'!N42</f>
        <v>5</v>
      </c>
      <c r="P9" s="41">
        <f>'【設問】電気設備・高圧受変電編'!O42</f>
        <v>5</v>
      </c>
    </row>
    <row r="10" spans="1:16" ht="50.25" customHeight="1">
      <c r="A10" s="237">
        <v>7</v>
      </c>
      <c r="B10" s="232" t="s">
        <v>32</v>
      </c>
      <c r="C10" s="301" t="s">
        <v>36</v>
      </c>
      <c r="D10" s="301"/>
      <c r="E10" s="191">
        <f t="shared" si="0"/>
        <v>3</v>
      </c>
      <c r="F10" s="191">
        <f t="shared" si="0"/>
        <v>3</v>
      </c>
      <c r="G10" s="233">
        <f t="shared" si="2"/>
        <v>1</v>
      </c>
      <c r="H10" s="195">
        <f t="shared" si="3"/>
        <v>3</v>
      </c>
      <c r="I10" s="195">
        <f t="shared" si="3"/>
        <v>3</v>
      </c>
      <c r="J10" s="196">
        <f t="shared" si="1"/>
        <v>1</v>
      </c>
      <c r="K10" s="32"/>
      <c r="L10" s="33">
        <f>'【設問】電気設備・高圧受変電編'!K49</f>
        <v>3</v>
      </c>
      <c r="M10" s="39">
        <f>'【設問】電気設備・高圧受変電編'!L49</f>
        <v>3</v>
      </c>
      <c r="N10" s="31"/>
      <c r="O10" s="33">
        <f>'【設問】電気設備・高圧受変電編'!N49</f>
        <v>3</v>
      </c>
      <c r="P10" s="41">
        <f>'【設問】電気設備・高圧受変電編'!O49</f>
        <v>3</v>
      </c>
    </row>
    <row r="11" spans="1:16" ht="50.25" customHeight="1">
      <c r="A11" s="237">
        <v>8</v>
      </c>
      <c r="B11" s="232" t="s">
        <v>32</v>
      </c>
      <c r="C11" s="301" t="s">
        <v>37</v>
      </c>
      <c r="D11" s="301"/>
      <c r="E11" s="191">
        <f t="shared" si="0"/>
        <v>5</v>
      </c>
      <c r="F11" s="191">
        <f t="shared" si="0"/>
        <v>5</v>
      </c>
      <c r="G11" s="233">
        <f t="shared" si="2"/>
        <v>1</v>
      </c>
      <c r="H11" s="195">
        <f t="shared" si="3"/>
        <v>3</v>
      </c>
      <c r="I11" s="195">
        <f t="shared" si="3"/>
        <v>4</v>
      </c>
      <c r="J11" s="196">
        <f t="shared" si="1"/>
        <v>1.3333333333333333</v>
      </c>
      <c r="K11" s="32"/>
      <c r="L11" s="33">
        <f>'【設問】電気設備・高圧受変電編'!K52</f>
        <v>5</v>
      </c>
      <c r="M11" s="39">
        <f>'【設問】電気設備・高圧受変電編'!L52</f>
        <v>5</v>
      </c>
      <c r="N11" s="31"/>
      <c r="O11" s="33">
        <f>'【設問】電気設備・高圧受変電編'!N52</f>
        <v>3</v>
      </c>
      <c r="P11" s="41">
        <f>'【設問】電気設備・高圧受変電編'!O52</f>
        <v>4</v>
      </c>
    </row>
    <row r="12" spans="1:16" ht="50.25" customHeight="1">
      <c r="A12" s="239">
        <v>9</v>
      </c>
      <c r="B12" s="232" t="s">
        <v>32</v>
      </c>
      <c r="C12" s="301" t="s">
        <v>38</v>
      </c>
      <c r="D12" s="301"/>
      <c r="E12" s="191">
        <f t="shared" si="0"/>
        <v>11</v>
      </c>
      <c r="F12" s="191">
        <f t="shared" si="0"/>
        <v>11</v>
      </c>
      <c r="G12" s="233">
        <f t="shared" si="2"/>
        <v>1</v>
      </c>
      <c r="H12" s="195">
        <f t="shared" si="3"/>
        <v>10</v>
      </c>
      <c r="I12" s="195">
        <f t="shared" si="3"/>
        <v>10</v>
      </c>
      <c r="J12" s="196">
        <f t="shared" si="1"/>
        <v>1</v>
      </c>
      <c r="K12" s="32"/>
      <c r="L12" s="33">
        <f>'【設問】電気設備・高圧受変電編'!K57</f>
        <v>11</v>
      </c>
      <c r="M12" s="39">
        <f>'【設問】電気設備・高圧受変電編'!L57</f>
        <v>11</v>
      </c>
      <c r="N12" s="31"/>
      <c r="O12" s="33">
        <f>'【設問】電気設備・高圧受変電編'!N57</f>
        <v>10</v>
      </c>
      <c r="P12" s="41">
        <f>'【設問】電気設備・高圧受変電編'!O57</f>
        <v>10</v>
      </c>
    </row>
    <row r="13" spans="1:16" ht="50.25" customHeight="1">
      <c r="A13" s="239">
        <v>10</v>
      </c>
      <c r="B13" s="232" t="s">
        <v>32</v>
      </c>
      <c r="C13" s="301" t="s">
        <v>39</v>
      </c>
      <c r="D13" s="301"/>
      <c r="E13" s="191">
        <f t="shared" si="0"/>
        <v>5</v>
      </c>
      <c r="F13" s="191">
        <f t="shared" si="0"/>
        <v>4</v>
      </c>
      <c r="G13" s="233">
        <f t="shared" si="2"/>
        <v>0.8</v>
      </c>
      <c r="H13" s="195">
        <f t="shared" si="3"/>
        <v>5</v>
      </c>
      <c r="I13" s="195">
        <f t="shared" si="3"/>
        <v>4</v>
      </c>
      <c r="J13" s="196">
        <f t="shared" si="1"/>
        <v>0.8</v>
      </c>
      <c r="K13" s="32"/>
      <c r="L13" s="33">
        <f>'【設問】電気設備・高圧受変電編'!K68</f>
        <v>5</v>
      </c>
      <c r="M13" s="39">
        <f>'【設問】電気設備・高圧受変電編'!L68</f>
        <v>4</v>
      </c>
      <c r="N13" s="31"/>
      <c r="O13" s="33">
        <f>'【設問】電気設備・高圧受変電編'!N68</f>
        <v>5</v>
      </c>
      <c r="P13" s="41">
        <f>'【設問】電気設備・高圧受変電編'!O68</f>
        <v>4</v>
      </c>
    </row>
    <row r="14" spans="1:16" ht="50.25" customHeight="1" thickBot="1">
      <c r="A14" s="239">
        <v>11</v>
      </c>
      <c r="B14" s="232" t="s">
        <v>32</v>
      </c>
      <c r="C14" s="301" t="s">
        <v>40</v>
      </c>
      <c r="D14" s="301"/>
      <c r="E14" s="191">
        <f t="shared" si="0"/>
        <v>11</v>
      </c>
      <c r="F14" s="191">
        <f t="shared" si="0"/>
        <v>10</v>
      </c>
      <c r="G14" s="233">
        <f t="shared" si="2"/>
        <v>0.9090909090909091</v>
      </c>
      <c r="H14" s="195">
        <f t="shared" si="3"/>
        <v>10</v>
      </c>
      <c r="I14" s="195">
        <f t="shared" si="3"/>
        <v>9</v>
      </c>
      <c r="J14" s="196">
        <f t="shared" si="1"/>
        <v>0.9</v>
      </c>
      <c r="K14" s="77"/>
      <c r="L14" s="74">
        <f>'【設問】電気設備・高圧受変電編'!K73</f>
        <v>11</v>
      </c>
      <c r="M14" s="78">
        <f>'【設問】電気設備・高圧受変電編'!L73</f>
        <v>10</v>
      </c>
      <c r="N14" s="38"/>
      <c r="O14" s="74">
        <f>'【設問】電気設備・高圧受変電編'!N73</f>
        <v>10</v>
      </c>
      <c r="P14" s="47">
        <f>'【設問】電気設備・高圧受変電編'!O73</f>
        <v>9</v>
      </c>
    </row>
    <row r="15" spans="1:14" ht="50.25" customHeight="1" thickBot="1">
      <c r="A15" s="302" t="s">
        <v>336</v>
      </c>
      <c r="B15" s="303"/>
      <c r="C15" s="303"/>
      <c r="D15" s="304"/>
      <c r="E15" s="221">
        <f>SUM(E4:E14)</f>
        <v>79</v>
      </c>
      <c r="F15" s="221">
        <f>SUM(F4:F14)</f>
        <v>40</v>
      </c>
      <c r="G15" s="245">
        <f t="shared" si="2"/>
        <v>0.5063291139240507</v>
      </c>
      <c r="H15" s="221">
        <f>SUM(H4:H14)</f>
        <v>63</v>
      </c>
      <c r="I15" s="221">
        <f>SUM(I4:I14)</f>
        <v>35</v>
      </c>
      <c r="J15" s="223">
        <f t="shared" si="1"/>
        <v>0.5555555555555556</v>
      </c>
      <c r="L15" s="24"/>
      <c r="M15" s="24"/>
      <c r="N15" s="50"/>
    </row>
    <row r="16" spans="1:14" ht="50.25" customHeight="1">
      <c r="A16" s="246"/>
      <c r="B16" s="247"/>
      <c r="C16" s="247"/>
      <c r="D16" s="247"/>
      <c r="E16" s="248"/>
      <c r="F16" s="247"/>
      <c r="G16" s="249"/>
      <c r="H16" s="247"/>
      <c r="I16" s="247"/>
      <c r="J16" s="250"/>
      <c r="K16" s="24"/>
      <c r="N16" s="24"/>
    </row>
    <row r="17" spans="1:14" ht="50.25" customHeight="1">
      <c r="A17" s="240"/>
      <c r="B17" s="235"/>
      <c r="C17" s="235"/>
      <c r="D17" s="235"/>
      <c r="E17" s="234"/>
      <c r="F17" s="235"/>
      <c r="G17" s="236"/>
      <c r="H17" s="235"/>
      <c r="I17" s="235"/>
      <c r="J17" s="241"/>
      <c r="K17" s="24"/>
      <c r="N17" s="24"/>
    </row>
    <row r="18" spans="1:14" ht="50.25" customHeight="1">
      <c r="A18" s="240"/>
      <c r="B18" s="235"/>
      <c r="C18" s="235"/>
      <c r="D18" s="235"/>
      <c r="E18" s="234"/>
      <c r="F18" s="235"/>
      <c r="G18" s="236"/>
      <c r="H18" s="235"/>
      <c r="I18" s="235"/>
      <c r="J18" s="241"/>
      <c r="K18" s="24"/>
      <c r="N18" s="24"/>
    </row>
    <row r="19" spans="1:15" ht="50.25" customHeight="1">
      <c r="A19" s="240"/>
      <c r="B19" s="235"/>
      <c r="C19" s="235"/>
      <c r="D19" s="235"/>
      <c r="E19" s="234"/>
      <c r="F19" s="235"/>
      <c r="G19" s="236"/>
      <c r="H19" s="235"/>
      <c r="I19" s="235"/>
      <c r="J19" s="241"/>
      <c r="K19" s="24"/>
      <c r="L19" s="24"/>
      <c r="M19" s="24"/>
      <c r="N19" s="24"/>
      <c r="O19" s="24"/>
    </row>
    <row r="20" spans="1:14" ht="50.25" customHeight="1">
      <c r="A20" s="280" t="s">
        <v>41</v>
      </c>
      <c r="B20" s="281"/>
      <c r="C20" s="281"/>
      <c r="D20" s="281"/>
      <c r="E20" s="234"/>
      <c r="F20" s="235"/>
      <c r="G20" s="236"/>
      <c r="H20" s="235"/>
      <c r="I20" s="235"/>
      <c r="J20" s="241"/>
      <c r="K20" s="24"/>
      <c r="N20" s="24"/>
    </row>
    <row r="21" spans="1:14" ht="50.25" customHeight="1">
      <c r="A21" s="282"/>
      <c r="B21" s="281"/>
      <c r="C21" s="281"/>
      <c r="D21" s="281"/>
      <c r="E21" s="234"/>
      <c r="F21" s="235"/>
      <c r="G21" s="236"/>
      <c r="H21" s="235"/>
      <c r="I21" s="235"/>
      <c r="J21" s="241"/>
      <c r="K21" s="24"/>
      <c r="N21" s="24"/>
    </row>
    <row r="22" spans="1:14" ht="50.25" customHeight="1">
      <c r="A22" s="240"/>
      <c r="B22" s="235"/>
      <c r="C22" s="235"/>
      <c r="D22" s="235"/>
      <c r="E22" s="234"/>
      <c r="F22" s="235"/>
      <c r="G22" s="236"/>
      <c r="H22" s="235"/>
      <c r="I22" s="235"/>
      <c r="J22" s="241"/>
      <c r="K22" s="24"/>
      <c r="N22" s="24"/>
    </row>
    <row r="23" spans="1:14" ht="50.25" customHeight="1">
      <c r="A23" s="240"/>
      <c r="B23" s="235"/>
      <c r="C23" s="235"/>
      <c r="D23" s="235"/>
      <c r="E23" s="234"/>
      <c r="F23" s="235"/>
      <c r="G23" s="236"/>
      <c r="H23" s="235"/>
      <c r="I23" s="235"/>
      <c r="J23" s="241"/>
      <c r="K23" s="24"/>
      <c r="N23" s="24"/>
    </row>
    <row r="24" spans="1:14" ht="50.25" customHeight="1" thickBot="1">
      <c r="A24" s="242"/>
      <c r="B24" s="243"/>
      <c r="C24" s="243"/>
      <c r="D24" s="243"/>
      <c r="E24" s="251"/>
      <c r="F24" s="243"/>
      <c r="G24" s="252"/>
      <c r="H24" s="243"/>
      <c r="I24" s="243"/>
      <c r="J24" s="244"/>
      <c r="K24" s="24"/>
      <c r="N24" s="24"/>
    </row>
    <row r="25" spans="1:14" ht="42" customHeight="1">
      <c r="A25" s="206" t="s">
        <v>335</v>
      </c>
      <c r="B25" s="235"/>
      <c r="C25" s="235"/>
      <c r="D25" s="235"/>
      <c r="E25" s="235"/>
      <c r="F25" s="235"/>
      <c r="G25" s="235"/>
      <c r="H25" s="235"/>
      <c r="I25" s="235"/>
      <c r="J25" s="241"/>
      <c r="K25" s="24"/>
      <c r="N25" s="24"/>
    </row>
    <row r="26" spans="1:14" ht="42" customHeight="1">
      <c r="A26" s="240"/>
      <c r="B26" s="235"/>
      <c r="C26" s="235"/>
      <c r="D26" s="235"/>
      <c r="E26" s="235"/>
      <c r="F26" s="235"/>
      <c r="G26" s="235"/>
      <c r="H26" s="235"/>
      <c r="I26" s="235"/>
      <c r="J26" s="241"/>
      <c r="K26" s="24"/>
      <c r="N26" s="24"/>
    </row>
    <row r="27" spans="1:14" ht="42" customHeight="1">
      <c r="A27" s="240"/>
      <c r="B27" s="235"/>
      <c r="C27" s="235"/>
      <c r="D27" s="235"/>
      <c r="E27" s="235"/>
      <c r="F27" s="235"/>
      <c r="G27" s="235"/>
      <c r="H27" s="235"/>
      <c r="I27" s="235"/>
      <c r="J27" s="241"/>
      <c r="K27" s="24"/>
      <c r="N27" s="24"/>
    </row>
    <row r="28" spans="1:14" ht="42" customHeight="1">
      <c r="A28" s="240"/>
      <c r="B28" s="235"/>
      <c r="C28" s="235"/>
      <c r="D28" s="235"/>
      <c r="E28" s="235"/>
      <c r="F28" s="235"/>
      <c r="G28" s="235"/>
      <c r="H28" s="235"/>
      <c r="I28" s="235"/>
      <c r="J28" s="241"/>
      <c r="K28" s="24"/>
      <c r="N28" s="24"/>
    </row>
    <row r="29" spans="1:14" ht="42" customHeight="1">
      <c r="A29" s="240"/>
      <c r="B29" s="235"/>
      <c r="C29" s="235"/>
      <c r="D29" s="235"/>
      <c r="E29" s="235"/>
      <c r="F29" s="235"/>
      <c r="G29" s="235"/>
      <c r="H29" s="235"/>
      <c r="I29" s="235"/>
      <c r="J29" s="241"/>
      <c r="K29" s="24"/>
      <c r="N29" s="24"/>
    </row>
    <row r="30" spans="1:10" ht="49.5" customHeight="1">
      <c r="A30" s="240"/>
      <c r="B30" s="235"/>
      <c r="C30" s="235"/>
      <c r="D30" s="235"/>
      <c r="E30" s="235"/>
      <c r="F30" s="235"/>
      <c r="G30" s="235"/>
      <c r="H30" s="235"/>
      <c r="I30" s="235"/>
      <c r="J30" s="241"/>
    </row>
    <row r="31" spans="1:10" ht="49.5" customHeight="1" thickBot="1">
      <c r="A31" s="242"/>
      <c r="B31" s="243"/>
      <c r="C31" s="243"/>
      <c r="D31" s="243"/>
      <c r="E31" s="243"/>
      <c r="F31" s="243"/>
      <c r="G31" s="243"/>
      <c r="H31" s="243"/>
      <c r="I31" s="243"/>
      <c r="J31" s="244"/>
    </row>
    <row r="32" spans="1:10" ht="49.5" customHeight="1">
      <c r="A32" s="49"/>
      <c r="B32" s="49"/>
      <c r="C32" s="49"/>
      <c r="D32" s="49"/>
      <c r="E32" s="49"/>
      <c r="F32" s="49"/>
      <c r="G32" s="49"/>
      <c r="H32" s="49"/>
      <c r="I32" s="49"/>
      <c r="J32" s="49"/>
    </row>
    <row r="33" spans="1:10" ht="49.5" customHeight="1">
      <c r="A33" s="49"/>
      <c r="B33" s="49"/>
      <c r="C33" s="49"/>
      <c r="D33" s="49"/>
      <c r="E33" s="49"/>
      <c r="F33" s="49"/>
      <c r="G33" s="49"/>
      <c r="H33" s="49"/>
      <c r="I33" s="49"/>
      <c r="J33" s="49"/>
    </row>
    <row r="34" spans="1:10" ht="49.5" customHeight="1">
      <c r="A34" s="49"/>
      <c r="B34" s="49"/>
      <c r="C34" s="49"/>
      <c r="D34" s="49"/>
      <c r="E34" s="49"/>
      <c r="F34" s="49"/>
      <c r="G34" s="49"/>
      <c r="H34" s="49"/>
      <c r="I34" s="49"/>
      <c r="J34" s="49"/>
    </row>
    <row r="35" spans="1:10" ht="49.5" customHeight="1">
      <c r="A35" s="49"/>
      <c r="B35" s="49"/>
      <c r="C35" s="49"/>
      <c r="D35" s="49"/>
      <c r="E35" s="49"/>
      <c r="F35" s="49"/>
      <c r="G35" s="49"/>
      <c r="H35" s="49"/>
      <c r="I35" s="49"/>
      <c r="J35" s="49"/>
    </row>
    <row r="36" spans="1:10" ht="49.5" customHeight="1">
      <c r="A36" s="49"/>
      <c r="B36" s="49"/>
      <c r="C36" s="49"/>
      <c r="D36" s="49"/>
      <c r="E36" s="49"/>
      <c r="F36" s="49"/>
      <c r="G36" s="49"/>
      <c r="H36" s="49"/>
      <c r="I36" s="49"/>
      <c r="J36" s="49"/>
    </row>
    <row r="37" spans="1:10" ht="49.5" customHeight="1">
      <c r="A37" s="49"/>
      <c r="B37" s="49"/>
      <c r="C37" s="49"/>
      <c r="D37" s="49"/>
      <c r="E37" s="49"/>
      <c r="F37" s="49"/>
      <c r="G37" s="49"/>
      <c r="H37" s="49"/>
      <c r="I37" s="49"/>
      <c r="J37" s="49"/>
    </row>
    <row r="38" spans="1:10" ht="49.5" customHeight="1">
      <c r="A38" s="49"/>
      <c r="B38" s="49"/>
      <c r="C38" s="49"/>
      <c r="D38" s="49"/>
      <c r="E38" s="49"/>
      <c r="F38" s="49"/>
      <c r="G38" s="49"/>
      <c r="H38" s="49"/>
      <c r="I38" s="49"/>
      <c r="J38" s="49"/>
    </row>
    <row r="39" spans="1:10" ht="49.5" customHeight="1">
      <c r="A39" s="49"/>
      <c r="B39" s="49"/>
      <c r="C39" s="49"/>
      <c r="D39" s="49"/>
      <c r="E39" s="49"/>
      <c r="F39" s="49"/>
      <c r="G39" s="49"/>
      <c r="H39" s="49"/>
      <c r="I39" s="49"/>
      <c r="J39" s="49"/>
    </row>
    <row r="40" spans="1:10" ht="49.5" customHeight="1">
      <c r="A40" s="49"/>
      <c r="B40" s="49"/>
      <c r="C40" s="49"/>
      <c r="D40" s="49"/>
      <c r="E40" s="49"/>
      <c r="F40" s="49"/>
      <c r="G40" s="49"/>
      <c r="H40" s="49"/>
      <c r="I40" s="49"/>
      <c r="J40" s="49"/>
    </row>
    <row r="41" spans="1:10" ht="49.5" customHeight="1">
      <c r="A41" s="49"/>
      <c r="B41" s="49"/>
      <c r="C41" s="49"/>
      <c r="D41" s="49"/>
      <c r="E41" s="49"/>
      <c r="F41" s="49"/>
      <c r="G41" s="49"/>
      <c r="H41" s="49"/>
      <c r="I41" s="49"/>
      <c r="J41" s="49"/>
    </row>
    <row r="42" spans="1:10" ht="49.5" customHeight="1">
      <c r="A42" s="49"/>
      <c r="B42" s="49"/>
      <c r="C42" s="49"/>
      <c r="D42" s="49"/>
      <c r="E42" s="49"/>
      <c r="F42" s="49"/>
      <c r="G42" s="49"/>
      <c r="H42" s="49"/>
      <c r="I42" s="49"/>
      <c r="J42" s="49"/>
    </row>
    <row r="43" spans="1:10" ht="49.5" customHeight="1">
      <c r="A43" s="49"/>
      <c r="B43" s="49"/>
      <c r="C43" s="49"/>
      <c r="D43" s="49"/>
      <c r="E43" s="49"/>
      <c r="F43" s="49"/>
      <c r="G43" s="49"/>
      <c r="H43" s="49"/>
      <c r="I43" s="49"/>
      <c r="J43" s="49"/>
    </row>
    <row r="44" spans="1:10" ht="49.5" customHeight="1">
      <c r="A44" s="49"/>
      <c r="B44" s="49"/>
      <c r="C44" s="49"/>
      <c r="D44" s="49"/>
      <c r="E44" s="49"/>
      <c r="F44" s="49"/>
      <c r="G44" s="49"/>
      <c r="H44" s="49"/>
      <c r="I44" s="49"/>
      <c r="J44" s="49"/>
    </row>
    <row r="45" spans="1:10" ht="49.5" customHeight="1">
      <c r="A45" s="49"/>
      <c r="B45" s="49"/>
      <c r="C45" s="49"/>
      <c r="D45" s="49"/>
      <c r="E45" s="49"/>
      <c r="F45" s="49"/>
      <c r="G45" s="49"/>
      <c r="H45" s="49"/>
      <c r="I45" s="49"/>
      <c r="J45" s="49"/>
    </row>
    <row r="46" spans="1:10" ht="49.5" customHeight="1">
      <c r="A46" s="49"/>
      <c r="B46" s="49"/>
      <c r="C46" s="49"/>
      <c r="D46" s="49"/>
      <c r="E46" s="49"/>
      <c r="F46" s="49"/>
      <c r="G46" s="49"/>
      <c r="H46" s="49"/>
      <c r="I46" s="49"/>
      <c r="J46" s="49"/>
    </row>
    <row r="47" spans="1:10" ht="49.5" customHeight="1">
      <c r="A47" s="49"/>
      <c r="B47" s="49"/>
      <c r="C47" s="49"/>
      <c r="D47" s="49"/>
      <c r="E47" s="49"/>
      <c r="F47" s="49"/>
      <c r="G47" s="49"/>
      <c r="H47" s="49"/>
      <c r="I47" s="49"/>
      <c r="J47" s="49"/>
    </row>
    <row r="48" spans="1:10" ht="50.25" customHeight="1">
      <c r="A48" s="49"/>
      <c r="B48" s="49"/>
      <c r="C48" s="49"/>
      <c r="D48" s="49"/>
      <c r="E48" s="49"/>
      <c r="F48" s="49"/>
      <c r="G48" s="49"/>
      <c r="H48" s="49"/>
      <c r="I48" s="49"/>
      <c r="J48" s="49"/>
    </row>
    <row r="49" ht="50.25" customHeight="1"/>
    <row r="50" ht="50.25" customHeight="1"/>
    <row r="51" ht="50.25" customHeight="1"/>
    <row r="52" ht="50.25" customHeight="1"/>
    <row r="53" ht="50.25" customHeight="1"/>
    <row r="54" ht="50.25" customHeight="1"/>
    <row r="55" ht="50.25" customHeight="1"/>
    <row r="56" ht="50.25" customHeight="1"/>
    <row r="57" ht="50.25" customHeight="1"/>
    <row r="58" ht="50.25" customHeight="1"/>
    <row r="59" ht="50.25" customHeight="1"/>
    <row r="60" ht="50.25" customHeight="1"/>
    <row r="61" ht="50.25" customHeight="1"/>
    <row r="62" ht="50.25" customHeight="1"/>
    <row r="63" ht="50.25" customHeight="1"/>
    <row r="64" ht="50.25" customHeight="1"/>
    <row r="65" ht="50.25" customHeight="1"/>
    <row r="66" ht="50.25" customHeight="1"/>
    <row r="67" ht="50.25" customHeight="1"/>
    <row r="68" ht="50.25" customHeight="1"/>
    <row r="69" ht="50.25" customHeight="1"/>
    <row r="70" ht="50.25" customHeight="1"/>
    <row r="71" ht="50.25" customHeight="1"/>
    <row r="72" ht="50.25" customHeight="1"/>
    <row r="73" ht="50.25" customHeight="1"/>
    <row r="74" ht="50.25" customHeight="1"/>
    <row r="75" ht="50.25" customHeight="1"/>
    <row r="76" ht="50.25" customHeight="1"/>
    <row r="77" ht="50.25" customHeight="1"/>
    <row r="78" ht="50.25" customHeight="1"/>
    <row r="79" ht="50.25" customHeight="1"/>
    <row r="80" ht="50.25" customHeight="1"/>
    <row r="81" ht="50.25" customHeight="1"/>
    <row r="82" ht="50.25" customHeight="1"/>
    <row r="83" ht="50.25" customHeight="1"/>
    <row r="84" ht="50.25" customHeight="1"/>
    <row r="85" ht="50.25" customHeight="1"/>
    <row r="86" ht="50.25" customHeight="1"/>
  </sheetData>
  <sheetProtection/>
  <mergeCells count="18">
    <mergeCell ref="C2:D3"/>
    <mergeCell ref="C14:D14"/>
    <mergeCell ref="A15:D15"/>
    <mergeCell ref="C5:D5"/>
    <mergeCell ref="C6:D6"/>
    <mergeCell ref="C7:D7"/>
    <mergeCell ref="C8:D8"/>
    <mergeCell ref="C9:D9"/>
    <mergeCell ref="E2:G2"/>
    <mergeCell ref="H2:J2"/>
    <mergeCell ref="C4:D4"/>
    <mergeCell ref="A20:D21"/>
    <mergeCell ref="C10:D10"/>
    <mergeCell ref="C11:D11"/>
    <mergeCell ref="C12:D12"/>
    <mergeCell ref="C13:D13"/>
    <mergeCell ref="A2:A3"/>
    <mergeCell ref="B2:B3"/>
  </mergeCells>
  <printOptions/>
  <pageMargins left="0.7086614173228347" right="0.7086614173228347" top="0.984251968503937" bottom="0.7086614173228347" header="0.2362204724409449" footer="0.5118110236220472"/>
  <pageSetup horizontalDpi="600" verticalDpi="600" orientation="portrait" paperSize="9" scale="50" r:id="rId2"/>
  <headerFooter scaleWithDoc="0" alignWithMargins="0">
    <oddFooter>&amp;R&lt;総合判定 設備&amp;P&gt;</oddFooter>
  </headerFooter>
  <drawing r:id="rId1"/>
</worksheet>
</file>

<file path=xl/worksheets/sheet5.xml><?xml version="1.0" encoding="utf-8"?>
<worksheet xmlns="http://schemas.openxmlformats.org/spreadsheetml/2006/main" xmlns:r="http://schemas.openxmlformats.org/officeDocument/2006/relationships">
  <dimension ref="A1:S134"/>
  <sheetViews>
    <sheetView view="pageBreakPreview" zoomScale="50" zoomScaleNormal="50" zoomScaleSheetLayoutView="50" zoomScalePageLayoutView="0" workbookViewId="0" topLeftCell="A2">
      <pane ySplit="1140" topLeftCell="A1" activePane="bottomLeft" state="split"/>
      <selection pane="topLeft" activeCell="AH2" sqref="AH2"/>
      <selection pane="bottomLeft" activeCell="M3" sqref="M3"/>
    </sheetView>
  </sheetViews>
  <sheetFormatPr defaultColWidth="9.00390625" defaultRowHeight="13.5"/>
  <cols>
    <col min="1" max="1" width="4.625" style="0" customWidth="1"/>
    <col min="2" max="3" width="9.00390625" style="0" customWidth="1"/>
    <col min="4" max="4" width="38.875" style="0" customWidth="1"/>
    <col min="5" max="5" width="58.625" style="0" customWidth="1"/>
    <col min="6" max="6" width="22.00390625" style="0" customWidth="1"/>
    <col min="7" max="7" width="50.125" style="0" customWidth="1"/>
    <col min="8" max="8" width="52.125" style="0" customWidth="1"/>
    <col min="9" max="9" width="4.875" style="0" customWidth="1"/>
    <col min="10" max="15" width="9.00390625" style="0" customWidth="1"/>
  </cols>
  <sheetData>
    <row r="1" spans="1:19" ht="47.25" customHeight="1" thickBot="1">
      <c r="A1" s="1" t="s">
        <v>128</v>
      </c>
      <c r="B1" s="1"/>
      <c r="C1" s="1"/>
      <c r="D1" s="1"/>
      <c r="E1" s="1"/>
      <c r="F1" s="168"/>
      <c r="G1" s="297" t="s">
        <v>357</v>
      </c>
      <c r="H1" s="297"/>
      <c r="I1" s="125" t="s">
        <v>4</v>
      </c>
      <c r="J1" s="37" t="s">
        <v>0</v>
      </c>
      <c r="K1" s="42">
        <f>K3+K13+K28+K34+K39+K42+K49+K52+K57+K73+K68</f>
        <v>79</v>
      </c>
      <c r="L1" s="43">
        <f>L3+L13+L28+L34+L39+L42+L49+L52+L57+L73+L68</f>
        <v>40</v>
      </c>
      <c r="M1" s="37" t="s">
        <v>1</v>
      </c>
      <c r="N1" s="42">
        <f>N3+N13+N28+N34+N39+N42+N49+N52+N57+N73+N68</f>
        <v>63</v>
      </c>
      <c r="O1" s="44">
        <f>O3+O13+O28+O34+O39+O42+O49+O52+O57+O73+O68</f>
        <v>35</v>
      </c>
      <c r="S1" s="3"/>
    </row>
    <row r="2" spans="1:15" ht="49.5" customHeight="1" thickBot="1">
      <c r="A2" s="93" t="s">
        <v>2</v>
      </c>
      <c r="B2" s="86" t="s">
        <v>24</v>
      </c>
      <c r="C2" s="86" t="s">
        <v>3</v>
      </c>
      <c r="D2" s="68" t="s">
        <v>43</v>
      </c>
      <c r="E2" s="68" t="s">
        <v>4</v>
      </c>
      <c r="F2" s="167" t="s">
        <v>44</v>
      </c>
      <c r="G2" s="169" t="s">
        <v>45</v>
      </c>
      <c r="H2" s="170" t="s">
        <v>46</v>
      </c>
      <c r="I2" s="83">
        <f>K1</f>
        <v>79</v>
      </c>
      <c r="J2" s="38" t="s">
        <v>4</v>
      </c>
      <c r="K2" s="45" t="s">
        <v>9</v>
      </c>
      <c r="L2" s="46" t="s">
        <v>10</v>
      </c>
      <c r="M2" s="47" t="s">
        <v>11</v>
      </c>
      <c r="N2" s="25" t="s">
        <v>12</v>
      </c>
      <c r="O2" s="48" t="s">
        <v>13</v>
      </c>
    </row>
    <row r="3" spans="1:15" ht="49.5" customHeight="1">
      <c r="A3" s="171">
        <v>1</v>
      </c>
      <c r="B3" s="314" t="s">
        <v>28</v>
      </c>
      <c r="C3" s="314" t="s">
        <v>29</v>
      </c>
      <c r="D3" s="21" t="s">
        <v>129</v>
      </c>
      <c r="E3" s="126" t="s">
        <v>130</v>
      </c>
      <c r="F3" s="26"/>
      <c r="G3" s="135"/>
      <c r="H3" s="172" t="s">
        <v>131</v>
      </c>
      <c r="I3" s="84" t="s">
        <v>11</v>
      </c>
      <c r="J3" s="39">
        <v>1</v>
      </c>
      <c r="K3" s="33">
        <f>SUM(J3:J12)</f>
        <v>10</v>
      </c>
      <c r="L3" s="33">
        <f>SUM(F3:F12)</f>
        <v>0</v>
      </c>
      <c r="M3" s="33">
        <v>1</v>
      </c>
      <c r="N3" s="33">
        <f>SUM(M3:M12)</f>
        <v>8</v>
      </c>
      <c r="O3" s="33">
        <f>SUM(F3:F10)</f>
        <v>0</v>
      </c>
    </row>
    <row r="4" spans="1:13" ht="49.5" customHeight="1" thickBot="1">
      <c r="A4" s="318"/>
      <c r="B4" s="314"/>
      <c r="C4" s="314"/>
      <c r="D4" s="4" t="s">
        <v>132</v>
      </c>
      <c r="E4" s="127" t="s">
        <v>133</v>
      </c>
      <c r="F4" s="26"/>
      <c r="G4" s="53" t="s">
        <v>134</v>
      </c>
      <c r="H4" s="100"/>
      <c r="I4" s="83">
        <f>N1</f>
        <v>63</v>
      </c>
      <c r="J4" s="26">
        <v>1</v>
      </c>
      <c r="M4" s="26">
        <v>1</v>
      </c>
    </row>
    <row r="5" spans="1:13" ht="49.5" customHeight="1">
      <c r="A5" s="318"/>
      <c r="B5" s="314"/>
      <c r="C5" s="314"/>
      <c r="D5" s="4" t="s">
        <v>132</v>
      </c>
      <c r="E5" s="127" t="s">
        <v>135</v>
      </c>
      <c r="F5" s="26"/>
      <c r="G5" s="53" t="s">
        <v>134</v>
      </c>
      <c r="H5" s="100"/>
      <c r="J5" s="26">
        <v>1</v>
      </c>
      <c r="M5" s="26">
        <v>1</v>
      </c>
    </row>
    <row r="6" spans="1:13" ht="49.5" customHeight="1">
      <c r="A6" s="318"/>
      <c r="B6" s="314"/>
      <c r="C6" s="314"/>
      <c r="D6" s="4" t="s">
        <v>132</v>
      </c>
      <c r="E6" s="127" t="s">
        <v>136</v>
      </c>
      <c r="F6" s="26"/>
      <c r="G6" s="53" t="s">
        <v>134</v>
      </c>
      <c r="H6" s="100"/>
      <c r="I6" s="27"/>
      <c r="J6" s="26">
        <v>1</v>
      </c>
      <c r="M6" s="26">
        <v>1</v>
      </c>
    </row>
    <row r="7" spans="1:13" ht="49.5" customHeight="1">
      <c r="A7" s="318"/>
      <c r="B7" s="314"/>
      <c r="C7" s="314"/>
      <c r="D7" s="4" t="s">
        <v>132</v>
      </c>
      <c r="E7" s="127" t="s">
        <v>137</v>
      </c>
      <c r="F7" s="26"/>
      <c r="G7" s="53" t="s">
        <v>134</v>
      </c>
      <c r="H7" s="100"/>
      <c r="I7" s="27"/>
      <c r="J7" s="26">
        <v>1</v>
      </c>
      <c r="M7" s="26">
        <v>1</v>
      </c>
    </row>
    <row r="8" spans="1:13" ht="49.5" customHeight="1">
      <c r="A8" s="318"/>
      <c r="B8" s="314"/>
      <c r="C8" s="314"/>
      <c r="D8" s="4" t="s">
        <v>138</v>
      </c>
      <c r="E8" s="127" t="s">
        <v>139</v>
      </c>
      <c r="F8" s="26"/>
      <c r="G8" s="53" t="s">
        <v>134</v>
      </c>
      <c r="H8" s="100" t="s">
        <v>140</v>
      </c>
      <c r="I8" s="27"/>
      <c r="J8" s="26">
        <v>1</v>
      </c>
      <c r="M8" s="26">
        <v>1</v>
      </c>
    </row>
    <row r="9" spans="1:13" ht="49.5" customHeight="1">
      <c r="A9" s="318"/>
      <c r="B9" s="314"/>
      <c r="C9" s="314"/>
      <c r="D9" s="4" t="s">
        <v>141</v>
      </c>
      <c r="E9" s="127" t="s">
        <v>142</v>
      </c>
      <c r="F9" s="26"/>
      <c r="G9" s="53"/>
      <c r="H9" s="100" t="s">
        <v>143</v>
      </c>
      <c r="I9" s="27"/>
      <c r="J9" s="26">
        <v>1</v>
      </c>
      <c r="M9" s="26">
        <v>1</v>
      </c>
    </row>
    <row r="10" spans="1:13" ht="49.5" customHeight="1">
      <c r="A10" s="318"/>
      <c r="B10" s="314"/>
      <c r="C10" s="314"/>
      <c r="D10" s="4" t="s">
        <v>144</v>
      </c>
      <c r="E10" s="127" t="s">
        <v>145</v>
      </c>
      <c r="F10" s="26"/>
      <c r="G10" s="53"/>
      <c r="H10" s="100" t="s">
        <v>146</v>
      </c>
      <c r="I10" s="27"/>
      <c r="J10" s="26">
        <v>1</v>
      </c>
      <c r="M10" s="26">
        <v>1</v>
      </c>
    </row>
    <row r="11" spans="1:13" ht="49.5" customHeight="1">
      <c r="A11" s="318"/>
      <c r="B11" s="314"/>
      <c r="C11" s="314"/>
      <c r="D11" s="6" t="s">
        <v>147</v>
      </c>
      <c r="E11" s="128" t="s">
        <v>309</v>
      </c>
      <c r="F11" s="26"/>
      <c r="G11" s="136" t="s">
        <v>310</v>
      </c>
      <c r="H11" s="173"/>
      <c r="I11" s="27"/>
      <c r="J11" s="26">
        <v>1</v>
      </c>
      <c r="M11" s="26">
        <v>0</v>
      </c>
    </row>
    <row r="12" spans="1:15" ht="49.5" customHeight="1">
      <c r="A12" s="318"/>
      <c r="B12" s="314"/>
      <c r="C12" s="314"/>
      <c r="D12" s="6" t="s">
        <v>148</v>
      </c>
      <c r="E12" s="148" t="s">
        <v>149</v>
      </c>
      <c r="F12" s="26"/>
      <c r="G12" s="137"/>
      <c r="H12" s="173"/>
      <c r="I12" s="27"/>
      <c r="J12" s="26">
        <v>1</v>
      </c>
      <c r="K12" s="258"/>
      <c r="L12" s="259"/>
      <c r="M12" s="26">
        <v>0</v>
      </c>
      <c r="N12" s="259"/>
      <c r="O12" s="259"/>
    </row>
    <row r="13" spans="1:15" ht="49.5" customHeight="1">
      <c r="A13" s="174">
        <v>2</v>
      </c>
      <c r="B13" s="308" t="s">
        <v>30</v>
      </c>
      <c r="C13" s="325" t="s">
        <v>30</v>
      </c>
      <c r="D13" s="17" t="s">
        <v>311</v>
      </c>
      <c r="E13" s="18" t="s">
        <v>150</v>
      </c>
      <c r="F13" s="26"/>
      <c r="G13" s="138" t="s">
        <v>312</v>
      </c>
      <c r="H13" s="175" t="s">
        <v>151</v>
      </c>
      <c r="I13" s="28"/>
      <c r="J13" s="33">
        <v>1</v>
      </c>
      <c r="K13" s="33">
        <f>SUM(J13:J27)</f>
        <v>14</v>
      </c>
      <c r="L13" s="33">
        <f>SUM(F13:F27)</f>
        <v>0</v>
      </c>
      <c r="M13" s="33">
        <v>1</v>
      </c>
      <c r="N13" s="33">
        <f>SUM(M13:M27)</f>
        <v>7</v>
      </c>
      <c r="O13" s="33">
        <f>F13+F16+F17+F22+F23+F24+F19</f>
        <v>0</v>
      </c>
    </row>
    <row r="14" spans="1:13" ht="99.75" customHeight="1">
      <c r="A14" s="184"/>
      <c r="B14" s="309"/>
      <c r="C14" s="327"/>
      <c r="D14" s="10" t="s">
        <v>152</v>
      </c>
      <c r="E14" s="11" t="s">
        <v>153</v>
      </c>
      <c r="F14" s="26"/>
      <c r="G14" s="138" t="s">
        <v>313</v>
      </c>
      <c r="H14" s="176" t="s">
        <v>151</v>
      </c>
      <c r="I14" s="28"/>
      <c r="J14" s="26"/>
      <c r="M14" s="26">
        <v>0</v>
      </c>
    </row>
    <row r="15" spans="1:13" ht="99.75" customHeight="1">
      <c r="A15" s="184"/>
      <c r="B15" s="309"/>
      <c r="C15" s="327"/>
      <c r="D15" s="12" t="s">
        <v>314</v>
      </c>
      <c r="E15" s="13" t="s">
        <v>154</v>
      </c>
      <c r="F15" s="26"/>
      <c r="G15" s="138" t="s">
        <v>155</v>
      </c>
      <c r="H15" s="176" t="s">
        <v>151</v>
      </c>
      <c r="I15" s="28"/>
      <c r="J15" s="26">
        <v>1</v>
      </c>
      <c r="M15" s="26">
        <v>0</v>
      </c>
    </row>
    <row r="16" spans="1:13" ht="49.5" customHeight="1">
      <c r="A16" s="184"/>
      <c r="B16" s="309"/>
      <c r="C16" s="327"/>
      <c r="D16" s="14" t="s">
        <v>156</v>
      </c>
      <c r="E16" s="127" t="s">
        <v>157</v>
      </c>
      <c r="F16" s="26"/>
      <c r="G16" s="135" t="s">
        <v>158</v>
      </c>
      <c r="H16" s="100" t="s">
        <v>159</v>
      </c>
      <c r="I16" s="27"/>
      <c r="J16" s="26">
        <v>1</v>
      </c>
      <c r="M16" s="26">
        <v>1</v>
      </c>
    </row>
    <row r="17" spans="1:13" ht="49.5" customHeight="1">
      <c r="A17" s="185"/>
      <c r="B17" s="310"/>
      <c r="C17" s="329"/>
      <c r="D17" s="22" t="s">
        <v>156</v>
      </c>
      <c r="E17" s="91" t="s">
        <v>160</v>
      </c>
      <c r="F17" s="26"/>
      <c r="G17" s="92"/>
      <c r="H17" s="260" t="s">
        <v>161</v>
      </c>
      <c r="I17" s="261"/>
      <c r="J17" s="26">
        <v>1</v>
      </c>
      <c r="M17" s="26">
        <v>1</v>
      </c>
    </row>
    <row r="18" spans="1:13" ht="49.5" customHeight="1">
      <c r="A18" s="174">
        <v>2</v>
      </c>
      <c r="B18" s="308" t="s">
        <v>30</v>
      </c>
      <c r="C18" s="308" t="s">
        <v>30</v>
      </c>
      <c r="D18" s="143" t="s">
        <v>156</v>
      </c>
      <c r="E18" s="266" t="s">
        <v>162</v>
      </c>
      <c r="F18" s="26"/>
      <c r="G18" s="267"/>
      <c r="H18" s="107" t="s">
        <v>163</v>
      </c>
      <c r="I18" s="268"/>
      <c r="J18" s="26">
        <v>1</v>
      </c>
      <c r="M18" s="26">
        <v>0</v>
      </c>
    </row>
    <row r="19" spans="1:13" ht="49.5" customHeight="1">
      <c r="A19" s="184"/>
      <c r="B19" s="309"/>
      <c r="C19" s="309"/>
      <c r="D19" s="51" t="s">
        <v>156</v>
      </c>
      <c r="E19" s="127" t="s">
        <v>164</v>
      </c>
      <c r="F19" s="26"/>
      <c r="G19" s="53"/>
      <c r="H19" s="177"/>
      <c r="I19" s="28"/>
      <c r="J19" s="26">
        <v>1</v>
      </c>
      <c r="M19" s="26">
        <v>1</v>
      </c>
    </row>
    <row r="20" spans="1:13" ht="49.5" customHeight="1">
      <c r="A20" s="184"/>
      <c r="B20" s="309"/>
      <c r="C20" s="309"/>
      <c r="D20" s="52" t="s">
        <v>156</v>
      </c>
      <c r="E20" s="130" t="s">
        <v>165</v>
      </c>
      <c r="F20" s="26"/>
      <c r="G20" s="53"/>
      <c r="H20" s="100"/>
      <c r="I20" s="27"/>
      <c r="J20" s="26">
        <v>1</v>
      </c>
      <c r="M20" s="26">
        <v>0</v>
      </c>
    </row>
    <row r="21" spans="1:13" ht="49.5" customHeight="1">
      <c r="A21" s="184"/>
      <c r="B21" s="309"/>
      <c r="C21" s="309"/>
      <c r="D21" s="52" t="s">
        <v>156</v>
      </c>
      <c r="E21" s="130" t="s">
        <v>166</v>
      </c>
      <c r="F21" s="26"/>
      <c r="G21" s="53" t="s">
        <v>167</v>
      </c>
      <c r="H21" s="100"/>
      <c r="I21" s="27"/>
      <c r="J21" s="26">
        <v>1</v>
      </c>
      <c r="M21" s="26">
        <v>0</v>
      </c>
    </row>
    <row r="22" spans="1:13" ht="49.5" customHeight="1">
      <c r="A22" s="184"/>
      <c r="B22" s="309"/>
      <c r="C22" s="309"/>
      <c r="D22" s="51" t="s">
        <v>156</v>
      </c>
      <c r="E22" s="127" t="s">
        <v>168</v>
      </c>
      <c r="F22" s="26"/>
      <c r="G22" s="53" t="s">
        <v>167</v>
      </c>
      <c r="H22" s="100"/>
      <c r="I22" s="27"/>
      <c r="J22" s="26">
        <v>1</v>
      </c>
      <c r="M22" s="26">
        <v>1</v>
      </c>
    </row>
    <row r="23" spans="1:13" ht="49.5" customHeight="1">
      <c r="A23" s="184"/>
      <c r="B23" s="309"/>
      <c r="C23" s="309"/>
      <c r="D23" s="51" t="s">
        <v>156</v>
      </c>
      <c r="E23" s="127" t="s">
        <v>169</v>
      </c>
      <c r="F23" s="26"/>
      <c r="G23" s="53" t="s">
        <v>167</v>
      </c>
      <c r="H23" s="100"/>
      <c r="I23" s="27"/>
      <c r="J23" s="26">
        <v>1</v>
      </c>
      <c r="M23" s="26">
        <v>1</v>
      </c>
    </row>
    <row r="24" spans="1:13" ht="49.5" customHeight="1">
      <c r="A24" s="184"/>
      <c r="B24" s="309"/>
      <c r="C24" s="309"/>
      <c r="D24" s="51" t="s">
        <v>170</v>
      </c>
      <c r="E24" s="127" t="s">
        <v>171</v>
      </c>
      <c r="F24" s="26"/>
      <c r="G24" s="52" t="s">
        <v>172</v>
      </c>
      <c r="H24" s="100"/>
      <c r="I24" s="27"/>
      <c r="J24" s="26">
        <v>1</v>
      </c>
      <c r="M24" s="26">
        <v>1</v>
      </c>
    </row>
    <row r="25" spans="1:13" ht="49.5" customHeight="1">
      <c r="A25" s="184"/>
      <c r="B25" s="309"/>
      <c r="C25" s="309"/>
      <c r="D25" s="52" t="s">
        <v>170</v>
      </c>
      <c r="E25" s="130" t="s">
        <v>173</v>
      </c>
      <c r="F25" s="26"/>
      <c r="G25" s="87"/>
      <c r="H25" s="100"/>
      <c r="I25" s="27"/>
      <c r="J25" s="26">
        <v>1</v>
      </c>
      <c r="M25" s="26">
        <v>0</v>
      </c>
    </row>
    <row r="26" spans="1:13" ht="49.5" customHeight="1">
      <c r="A26" s="184"/>
      <c r="B26" s="309"/>
      <c r="C26" s="309"/>
      <c r="D26" s="52" t="s">
        <v>170</v>
      </c>
      <c r="E26" s="130" t="s">
        <v>174</v>
      </c>
      <c r="F26" s="26"/>
      <c r="G26" s="87"/>
      <c r="H26" s="100"/>
      <c r="I26" s="27"/>
      <c r="J26" s="26">
        <v>1</v>
      </c>
      <c r="M26" s="26">
        <v>0</v>
      </c>
    </row>
    <row r="27" spans="1:15" ht="49.5" customHeight="1">
      <c r="A27" s="185"/>
      <c r="B27" s="310"/>
      <c r="C27" s="310"/>
      <c r="D27" s="52" t="s">
        <v>170</v>
      </c>
      <c r="E27" s="131" t="s">
        <v>175</v>
      </c>
      <c r="F27" s="26"/>
      <c r="G27" s="92"/>
      <c r="H27" s="97"/>
      <c r="I27" s="34"/>
      <c r="J27" s="26">
        <v>1</v>
      </c>
      <c r="K27" s="258"/>
      <c r="L27" s="259"/>
      <c r="M27" s="26">
        <v>0</v>
      </c>
      <c r="N27" s="259"/>
      <c r="O27" s="259"/>
    </row>
    <row r="28" spans="1:15" ht="75" customHeight="1">
      <c r="A28" s="178">
        <v>3</v>
      </c>
      <c r="B28" s="309" t="s">
        <v>31</v>
      </c>
      <c r="C28" s="309" t="s">
        <v>31</v>
      </c>
      <c r="D28" s="8" t="s">
        <v>315</v>
      </c>
      <c r="E28" s="9" t="s">
        <v>316</v>
      </c>
      <c r="F28" s="26"/>
      <c r="G28" s="140" t="s">
        <v>317</v>
      </c>
      <c r="H28" s="176" t="s">
        <v>151</v>
      </c>
      <c r="I28" s="28"/>
      <c r="J28" s="33">
        <v>1</v>
      </c>
      <c r="K28" s="33">
        <f>SUM(J28:J33)</f>
        <v>5</v>
      </c>
      <c r="L28" s="33">
        <f>SUM(F28:F33)</f>
        <v>0</v>
      </c>
      <c r="M28" s="33">
        <v>1</v>
      </c>
      <c r="N28" s="33">
        <f>SUM(M28:M33)</f>
        <v>4</v>
      </c>
      <c r="O28" s="33">
        <f>F28+F29+F31+F32</f>
        <v>0</v>
      </c>
    </row>
    <row r="29" spans="1:13" ht="49.5" customHeight="1">
      <c r="A29" s="318"/>
      <c r="B29" s="309"/>
      <c r="C29" s="309"/>
      <c r="D29" s="17" t="s">
        <v>176</v>
      </c>
      <c r="E29" s="18" t="s">
        <v>318</v>
      </c>
      <c r="F29" s="26"/>
      <c r="G29" s="138" t="s">
        <v>319</v>
      </c>
      <c r="H29" s="176" t="s">
        <v>151</v>
      </c>
      <c r="I29" s="28"/>
      <c r="J29" s="26">
        <v>1</v>
      </c>
      <c r="M29" s="26">
        <v>1</v>
      </c>
    </row>
    <row r="30" spans="1:13" ht="49.5" customHeight="1">
      <c r="A30" s="318"/>
      <c r="B30" s="309"/>
      <c r="C30" s="309"/>
      <c r="D30" s="10" t="s">
        <v>177</v>
      </c>
      <c r="E30" s="11" t="s">
        <v>178</v>
      </c>
      <c r="F30" s="26"/>
      <c r="G30" s="138"/>
      <c r="H30" s="176"/>
      <c r="I30" s="28"/>
      <c r="J30" s="26">
        <v>1</v>
      </c>
      <c r="M30" s="26">
        <v>0</v>
      </c>
    </row>
    <row r="31" spans="1:13" ht="75" customHeight="1">
      <c r="A31" s="318"/>
      <c r="B31" s="309"/>
      <c r="C31" s="19" t="s">
        <v>179</v>
      </c>
      <c r="D31" s="17" t="s">
        <v>91</v>
      </c>
      <c r="E31" s="18" t="s">
        <v>180</v>
      </c>
      <c r="F31" s="26"/>
      <c r="G31" s="138" t="s">
        <v>181</v>
      </c>
      <c r="H31" s="176" t="s">
        <v>151</v>
      </c>
      <c r="I31" s="28"/>
      <c r="J31" s="26">
        <v>1</v>
      </c>
      <c r="M31" s="26">
        <v>1</v>
      </c>
    </row>
    <row r="32" spans="1:13" ht="49.5" customHeight="1">
      <c r="A32" s="318"/>
      <c r="B32" s="309"/>
      <c r="C32" s="20" t="s">
        <v>182</v>
      </c>
      <c r="D32" s="17" t="s">
        <v>183</v>
      </c>
      <c r="E32" s="18" t="s">
        <v>184</v>
      </c>
      <c r="F32" s="26"/>
      <c r="G32" s="138" t="s">
        <v>185</v>
      </c>
      <c r="H32" s="179" t="s">
        <v>151</v>
      </c>
      <c r="I32" s="28"/>
      <c r="J32" s="26">
        <v>1</v>
      </c>
      <c r="M32" s="26">
        <v>1</v>
      </c>
    </row>
    <row r="33" spans="1:15" ht="49.5" customHeight="1">
      <c r="A33" s="319"/>
      <c r="B33" s="310"/>
      <c r="C33" s="20"/>
      <c r="D33" s="10"/>
      <c r="E33" s="11"/>
      <c r="F33" s="26"/>
      <c r="G33" s="138"/>
      <c r="H33" s="179"/>
      <c r="I33" s="262"/>
      <c r="J33" s="26"/>
      <c r="K33" s="259"/>
      <c r="L33" s="259"/>
      <c r="M33" s="26">
        <v>0</v>
      </c>
      <c r="N33" s="259"/>
      <c r="O33" s="259"/>
    </row>
    <row r="34" spans="1:15" ht="50.25" customHeight="1">
      <c r="A34" s="269">
        <v>4</v>
      </c>
      <c r="B34" s="321" t="s">
        <v>32</v>
      </c>
      <c r="C34" s="315" t="s">
        <v>33</v>
      </c>
      <c r="D34" s="188" t="s">
        <v>186</v>
      </c>
      <c r="E34" s="132" t="s">
        <v>187</v>
      </c>
      <c r="F34" s="26"/>
      <c r="G34" s="270"/>
      <c r="H34" s="107" t="s">
        <v>337</v>
      </c>
      <c r="I34" s="268"/>
      <c r="J34" s="26">
        <v>1</v>
      </c>
      <c r="K34" s="33">
        <f>SUM(J34:J38)</f>
        <v>5</v>
      </c>
      <c r="L34" s="33">
        <f>SUM(F34:F38)</f>
        <v>0</v>
      </c>
      <c r="M34" s="33">
        <v>1</v>
      </c>
      <c r="N34" s="33">
        <f>SUM(M34:M38)</f>
        <v>5</v>
      </c>
      <c r="O34" s="33">
        <f>SUM(F34:F38)</f>
        <v>0</v>
      </c>
    </row>
    <row r="35" spans="1:13" ht="50.25" customHeight="1">
      <c r="A35" s="305"/>
      <c r="B35" s="322"/>
      <c r="C35" s="316"/>
      <c r="D35" s="257" t="s">
        <v>186</v>
      </c>
      <c r="E35" s="133" t="s">
        <v>188</v>
      </c>
      <c r="F35" s="26"/>
      <c r="G35" s="53"/>
      <c r="H35" s="107" t="s">
        <v>337</v>
      </c>
      <c r="I35" s="36"/>
      <c r="J35" s="26">
        <v>1</v>
      </c>
      <c r="M35" s="26">
        <v>1</v>
      </c>
    </row>
    <row r="36" spans="1:13" ht="50.25" customHeight="1">
      <c r="A36" s="305"/>
      <c r="B36" s="322"/>
      <c r="C36" s="316"/>
      <c r="D36" s="257" t="s">
        <v>186</v>
      </c>
      <c r="E36" s="133" t="s">
        <v>189</v>
      </c>
      <c r="F36" s="26"/>
      <c r="G36" s="53"/>
      <c r="H36" s="107" t="s">
        <v>337</v>
      </c>
      <c r="I36" s="36"/>
      <c r="J36" s="26">
        <v>1</v>
      </c>
      <c r="M36" s="26">
        <v>1</v>
      </c>
    </row>
    <row r="37" spans="1:13" ht="50.25" customHeight="1">
      <c r="A37" s="305"/>
      <c r="B37" s="322"/>
      <c r="C37" s="316"/>
      <c r="D37" s="257" t="s">
        <v>186</v>
      </c>
      <c r="E37" s="133" t="s">
        <v>190</v>
      </c>
      <c r="F37" s="26"/>
      <c r="G37" s="53" t="s">
        <v>191</v>
      </c>
      <c r="H37" s="107" t="s">
        <v>337</v>
      </c>
      <c r="I37" s="36"/>
      <c r="J37" s="26">
        <v>1</v>
      </c>
      <c r="M37" s="26">
        <v>1</v>
      </c>
    </row>
    <row r="38" spans="1:15" ht="50.25" customHeight="1">
      <c r="A38" s="320"/>
      <c r="B38" s="323"/>
      <c r="C38" s="317"/>
      <c r="D38" s="257" t="s">
        <v>186</v>
      </c>
      <c r="E38" s="134" t="s">
        <v>192</v>
      </c>
      <c r="F38" s="26"/>
      <c r="G38" s="92"/>
      <c r="H38" s="107" t="s">
        <v>337</v>
      </c>
      <c r="I38" s="36"/>
      <c r="J38" s="26">
        <v>1</v>
      </c>
      <c r="K38" s="258"/>
      <c r="L38" s="259"/>
      <c r="M38" s="26">
        <v>1</v>
      </c>
      <c r="N38" s="259"/>
      <c r="O38" s="259"/>
    </row>
    <row r="39" spans="1:15" ht="49.5" customHeight="1">
      <c r="A39" s="180">
        <v>5</v>
      </c>
      <c r="B39" s="314" t="s">
        <v>32</v>
      </c>
      <c r="C39" s="314" t="s">
        <v>34</v>
      </c>
      <c r="D39" s="21" t="s">
        <v>193</v>
      </c>
      <c r="E39" s="126" t="s">
        <v>194</v>
      </c>
      <c r="F39" s="26"/>
      <c r="G39" s="141" t="s">
        <v>195</v>
      </c>
      <c r="H39" s="172" t="s">
        <v>196</v>
      </c>
      <c r="I39" s="27"/>
      <c r="J39" s="33">
        <v>1</v>
      </c>
      <c r="K39" s="33">
        <f>SUM(J39:J41)</f>
        <v>3</v>
      </c>
      <c r="L39" s="33">
        <f>SUM(F39:F41)</f>
        <v>0</v>
      </c>
      <c r="M39" s="33">
        <v>1</v>
      </c>
      <c r="N39" s="33">
        <f>SUM(M39:M41)</f>
        <v>3</v>
      </c>
      <c r="O39" s="33">
        <f>SUM(F39:F41)</f>
        <v>0</v>
      </c>
    </row>
    <row r="40" spans="1:13" ht="49.5" customHeight="1">
      <c r="A40" s="318"/>
      <c r="B40" s="314"/>
      <c r="C40" s="314"/>
      <c r="D40" s="21" t="s">
        <v>197</v>
      </c>
      <c r="E40" s="133" t="s">
        <v>198</v>
      </c>
      <c r="F40" s="26"/>
      <c r="G40" s="135" t="s">
        <v>199</v>
      </c>
      <c r="H40" s="172" t="s">
        <v>200</v>
      </c>
      <c r="I40" s="27"/>
      <c r="J40" s="26">
        <v>1</v>
      </c>
      <c r="M40" s="26">
        <v>1</v>
      </c>
    </row>
    <row r="41" spans="1:15" ht="49.5" customHeight="1">
      <c r="A41" s="318"/>
      <c r="B41" s="314"/>
      <c r="C41" s="314"/>
      <c r="D41" s="21" t="s">
        <v>201</v>
      </c>
      <c r="E41" s="133" t="s">
        <v>202</v>
      </c>
      <c r="F41" s="26"/>
      <c r="G41" s="141" t="s">
        <v>203</v>
      </c>
      <c r="H41" s="172" t="s">
        <v>200</v>
      </c>
      <c r="I41" s="27"/>
      <c r="J41" s="26">
        <v>1</v>
      </c>
      <c r="K41" s="258"/>
      <c r="L41" s="259"/>
      <c r="M41" s="26">
        <v>1</v>
      </c>
      <c r="N41" s="259"/>
      <c r="O41" s="259"/>
    </row>
    <row r="42" spans="1:15" ht="49.5" customHeight="1">
      <c r="A42" s="174">
        <v>6</v>
      </c>
      <c r="B42" s="308" t="s">
        <v>32</v>
      </c>
      <c r="C42" s="311" t="s">
        <v>35</v>
      </c>
      <c r="D42" s="88" t="s">
        <v>88</v>
      </c>
      <c r="E42" s="132" t="s">
        <v>89</v>
      </c>
      <c r="F42" s="26">
        <v>1</v>
      </c>
      <c r="G42" s="142"/>
      <c r="H42" s="104" t="s">
        <v>204</v>
      </c>
      <c r="I42" s="27"/>
      <c r="J42" s="33">
        <v>1</v>
      </c>
      <c r="K42" s="33">
        <f>SUM(J42:J48)</f>
        <v>7</v>
      </c>
      <c r="L42" s="33">
        <f>SUM(F42:F48)</f>
        <v>7</v>
      </c>
      <c r="M42" s="33">
        <v>1</v>
      </c>
      <c r="N42" s="33">
        <f>SUM(M42:M48)</f>
        <v>5</v>
      </c>
      <c r="O42" s="33">
        <f>SUM(F42:F46)</f>
        <v>5</v>
      </c>
    </row>
    <row r="43" spans="1:13" ht="49.5" customHeight="1">
      <c r="A43" s="305"/>
      <c r="B43" s="309"/>
      <c r="C43" s="312"/>
      <c r="D43" s="4" t="s">
        <v>90</v>
      </c>
      <c r="E43" s="127" t="s">
        <v>205</v>
      </c>
      <c r="F43" s="26">
        <v>1</v>
      </c>
      <c r="G43" s="53"/>
      <c r="H43" s="100" t="s">
        <v>206</v>
      </c>
      <c r="I43" s="27"/>
      <c r="J43" s="26">
        <v>1</v>
      </c>
      <c r="M43" s="26">
        <v>1</v>
      </c>
    </row>
    <row r="44" spans="1:13" ht="49.5" customHeight="1">
      <c r="A44" s="305"/>
      <c r="B44" s="309"/>
      <c r="C44" s="312"/>
      <c r="D44" s="4" t="s">
        <v>207</v>
      </c>
      <c r="E44" s="127" t="s">
        <v>208</v>
      </c>
      <c r="F44" s="26">
        <v>1</v>
      </c>
      <c r="G44" s="53" t="s">
        <v>209</v>
      </c>
      <c r="H44" s="100" t="s">
        <v>210</v>
      </c>
      <c r="I44" s="27"/>
      <c r="J44" s="26">
        <v>1</v>
      </c>
      <c r="M44" s="26">
        <v>1</v>
      </c>
    </row>
    <row r="45" spans="1:13" ht="49.5" customHeight="1">
      <c r="A45" s="305"/>
      <c r="B45" s="309"/>
      <c r="C45" s="312"/>
      <c r="D45" s="4" t="s">
        <v>211</v>
      </c>
      <c r="E45" s="127" t="s">
        <v>212</v>
      </c>
      <c r="F45" s="26">
        <v>1</v>
      </c>
      <c r="G45" s="52" t="s">
        <v>213</v>
      </c>
      <c r="H45" s="110" t="s">
        <v>338</v>
      </c>
      <c r="I45" s="34"/>
      <c r="J45" s="26">
        <v>1</v>
      </c>
      <c r="M45" s="26">
        <v>1</v>
      </c>
    </row>
    <row r="46" spans="1:13" ht="100.5" customHeight="1">
      <c r="A46" s="305"/>
      <c r="B46" s="309"/>
      <c r="C46" s="312"/>
      <c r="D46" s="4" t="s">
        <v>214</v>
      </c>
      <c r="E46" s="127" t="s">
        <v>215</v>
      </c>
      <c r="F46" s="26">
        <v>1</v>
      </c>
      <c r="G46" s="53"/>
      <c r="H46" s="110" t="s">
        <v>339</v>
      </c>
      <c r="I46" s="34"/>
      <c r="J46" s="26">
        <v>1</v>
      </c>
      <c r="M46" s="26">
        <v>1</v>
      </c>
    </row>
    <row r="47" spans="1:13" ht="49.5" customHeight="1">
      <c r="A47" s="305"/>
      <c r="B47" s="309"/>
      <c r="C47" s="312"/>
      <c r="D47" s="5" t="s">
        <v>216</v>
      </c>
      <c r="E47" s="130" t="s">
        <v>320</v>
      </c>
      <c r="F47" s="26">
        <v>1</v>
      </c>
      <c r="G47" s="53"/>
      <c r="H47" s="110" t="s">
        <v>340</v>
      </c>
      <c r="I47" s="34"/>
      <c r="J47" s="26">
        <v>1</v>
      </c>
      <c r="M47" s="26">
        <v>0</v>
      </c>
    </row>
    <row r="48" spans="1:15" ht="49.5" customHeight="1">
      <c r="A48" s="305"/>
      <c r="B48" s="309"/>
      <c r="C48" s="312"/>
      <c r="D48" s="5" t="s">
        <v>217</v>
      </c>
      <c r="E48" s="130" t="s">
        <v>218</v>
      </c>
      <c r="F48" s="26">
        <v>1</v>
      </c>
      <c r="G48" s="53"/>
      <c r="H48" s="110" t="s">
        <v>338</v>
      </c>
      <c r="I48" s="34"/>
      <c r="J48" s="26">
        <v>1</v>
      </c>
      <c r="K48" s="258"/>
      <c r="L48" s="259"/>
      <c r="M48" s="26">
        <v>0</v>
      </c>
      <c r="N48" s="259"/>
      <c r="O48" s="259"/>
    </row>
    <row r="49" spans="1:15" ht="75" customHeight="1">
      <c r="A49" s="181">
        <v>7</v>
      </c>
      <c r="B49" s="312" t="s">
        <v>32</v>
      </c>
      <c r="C49" s="324" t="s">
        <v>36</v>
      </c>
      <c r="D49" s="21" t="s">
        <v>219</v>
      </c>
      <c r="E49" s="126" t="s">
        <v>220</v>
      </c>
      <c r="F49" s="26">
        <v>1</v>
      </c>
      <c r="G49" s="141" t="s">
        <v>221</v>
      </c>
      <c r="H49" s="172" t="s">
        <v>222</v>
      </c>
      <c r="I49" s="27"/>
      <c r="J49" s="33">
        <v>1</v>
      </c>
      <c r="K49" s="33">
        <f>SUM(J49:J51)</f>
        <v>3</v>
      </c>
      <c r="L49" s="33">
        <f>SUM(F49:F51)</f>
        <v>3</v>
      </c>
      <c r="M49" s="33">
        <v>1</v>
      </c>
      <c r="N49" s="33">
        <f>SUM(M49:M51)</f>
        <v>3</v>
      </c>
      <c r="O49" s="33">
        <f>SUM(F49:F51)</f>
        <v>3</v>
      </c>
    </row>
    <row r="50" spans="1:13" ht="49.5" customHeight="1">
      <c r="A50" s="306"/>
      <c r="B50" s="312"/>
      <c r="C50" s="324"/>
      <c r="D50" s="4" t="s">
        <v>223</v>
      </c>
      <c r="E50" s="127" t="s">
        <v>224</v>
      </c>
      <c r="F50" s="26">
        <v>1</v>
      </c>
      <c r="G50" s="52" t="s">
        <v>225</v>
      </c>
      <c r="H50" s="97" t="s">
        <v>341</v>
      </c>
      <c r="I50" s="34"/>
      <c r="J50" s="26">
        <v>1</v>
      </c>
      <c r="M50" s="26">
        <v>1</v>
      </c>
    </row>
    <row r="51" spans="1:15" ht="124.5" customHeight="1">
      <c r="A51" s="306"/>
      <c r="B51" s="312"/>
      <c r="C51" s="324"/>
      <c r="D51" s="8" t="s">
        <v>321</v>
      </c>
      <c r="E51" s="133" t="s">
        <v>322</v>
      </c>
      <c r="F51" s="26">
        <v>1</v>
      </c>
      <c r="G51" s="138" t="s">
        <v>323</v>
      </c>
      <c r="H51" s="175" t="s">
        <v>151</v>
      </c>
      <c r="I51" s="28"/>
      <c r="J51" s="26">
        <v>1</v>
      </c>
      <c r="K51" s="258"/>
      <c r="L51" s="259"/>
      <c r="M51" s="26">
        <v>1</v>
      </c>
      <c r="N51" s="259"/>
      <c r="O51" s="259"/>
    </row>
    <row r="52" spans="1:15" ht="99.75" customHeight="1">
      <c r="A52" s="182">
        <v>8</v>
      </c>
      <c r="B52" s="311" t="s">
        <v>32</v>
      </c>
      <c r="C52" s="315" t="s">
        <v>37</v>
      </c>
      <c r="D52" s="188" t="s">
        <v>226</v>
      </c>
      <c r="E52" s="132" t="s">
        <v>227</v>
      </c>
      <c r="F52" s="26">
        <v>1</v>
      </c>
      <c r="G52" s="143" t="s">
        <v>228</v>
      </c>
      <c r="H52" s="107" t="s">
        <v>342</v>
      </c>
      <c r="I52" s="34"/>
      <c r="J52" s="33">
        <v>1</v>
      </c>
      <c r="K52" s="33">
        <f>SUM(J52:J56)</f>
        <v>5</v>
      </c>
      <c r="L52" s="33">
        <f>SUM(F52:F56)</f>
        <v>5</v>
      </c>
      <c r="M52" s="33">
        <v>1</v>
      </c>
      <c r="N52" s="33">
        <f>SUM(M52:M56)</f>
        <v>3</v>
      </c>
      <c r="O52" s="33">
        <f>F52+F53+F54+F56</f>
        <v>4</v>
      </c>
    </row>
    <row r="53" spans="1:13" ht="99.75" customHeight="1">
      <c r="A53" s="306"/>
      <c r="B53" s="312"/>
      <c r="C53" s="316"/>
      <c r="D53" s="54" t="s">
        <v>229</v>
      </c>
      <c r="E53" s="127" t="s">
        <v>230</v>
      </c>
      <c r="F53" s="26">
        <v>1</v>
      </c>
      <c r="G53" s="52" t="s">
        <v>231</v>
      </c>
      <c r="H53" s="97" t="s">
        <v>343</v>
      </c>
      <c r="I53" s="34"/>
      <c r="J53" s="26">
        <v>1</v>
      </c>
      <c r="M53" s="26">
        <v>1</v>
      </c>
    </row>
    <row r="54" spans="1:13" ht="49.5" customHeight="1">
      <c r="A54" s="306"/>
      <c r="B54" s="312"/>
      <c r="C54" s="316"/>
      <c r="D54" s="54" t="s">
        <v>232</v>
      </c>
      <c r="E54" s="127" t="s">
        <v>233</v>
      </c>
      <c r="F54" s="26">
        <v>1</v>
      </c>
      <c r="G54" s="52" t="s">
        <v>234</v>
      </c>
      <c r="H54" s="97" t="s">
        <v>343</v>
      </c>
      <c r="I54" s="34"/>
      <c r="J54" s="26">
        <v>1</v>
      </c>
      <c r="M54" s="26">
        <v>1</v>
      </c>
    </row>
    <row r="55" spans="1:13" ht="75" customHeight="1">
      <c r="A55" s="306"/>
      <c r="B55" s="312"/>
      <c r="C55" s="316"/>
      <c r="D55" s="53" t="s">
        <v>235</v>
      </c>
      <c r="E55" s="130" t="s">
        <v>236</v>
      </c>
      <c r="F55" s="26">
        <v>1</v>
      </c>
      <c r="G55" s="52" t="s">
        <v>237</v>
      </c>
      <c r="H55" s="97" t="s">
        <v>343</v>
      </c>
      <c r="I55" s="34"/>
      <c r="J55" s="26">
        <v>1</v>
      </c>
      <c r="M55" s="26">
        <v>0</v>
      </c>
    </row>
    <row r="56" spans="1:15" ht="99.75" customHeight="1">
      <c r="A56" s="307"/>
      <c r="B56" s="313"/>
      <c r="C56" s="317"/>
      <c r="D56" s="54" t="s">
        <v>238</v>
      </c>
      <c r="E56" s="127" t="s">
        <v>239</v>
      </c>
      <c r="F56" s="26">
        <v>1</v>
      </c>
      <c r="G56" s="52" t="s">
        <v>324</v>
      </c>
      <c r="H56" s="97" t="s">
        <v>343</v>
      </c>
      <c r="I56" s="34"/>
      <c r="J56" s="26">
        <v>1</v>
      </c>
      <c r="K56" s="258"/>
      <c r="L56" s="259"/>
      <c r="M56" s="26">
        <v>0</v>
      </c>
      <c r="N56" s="259"/>
      <c r="O56" s="259"/>
    </row>
    <row r="57" spans="1:15" ht="49.5" customHeight="1">
      <c r="A57" s="178">
        <v>9</v>
      </c>
      <c r="B57" s="308" t="s">
        <v>32</v>
      </c>
      <c r="C57" s="321" t="s">
        <v>38</v>
      </c>
      <c r="D57" s="21" t="s">
        <v>240</v>
      </c>
      <c r="E57" s="126" t="s">
        <v>241</v>
      </c>
      <c r="F57" s="26">
        <v>1</v>
      </c>
      <c r="G57" s="141" t="s">
        <v>242</v>
      </c>
      <c r="H57" s="110" t="s">
        <v>344</v>
      </c>
      <c r="I57" s="34"/>
      <c r="J57" s="33">
        <v>1</v>
      </c>
      <c r="K57" s="33">
        <f>SUM(J57:J67)</f>
        <v>11</v>
      </c>
      <c r="L57" s="33">
        <f>SUM(F57:F67)</f>
        <v>11</v>
      </c>
      <c r="M57" s="33">
        <v>1</v>
      </c>
      <c r="N57" s="33">
        <f>SUM(M57:M67)</f>
        <v>10</v>
      </c>
      <c r="O57" s="33">
        <f>SUM(F57:F66)</f>
        <v>10</v>
      </c>
    </row>
    <row r="58" spans="1:13" ht="49.5" customHeight="1">
      <c r="A58" s="186"/>
      <c r="B58" s="309"/>
      <c r="C58" s="322"/>
      <c r="D58" s="4" t="s">
        <v>243</v>
      </c>
      <c r="E58" s="127" t="s">
        <v>244</v>
      </c>
      <c r="F58" s="26">
        <v>1</v>
      </c>
      <c r="G58" s="52" t="s">
        <v>242</v>
      </c>
      <c r="H58" s="97" t="s">
        <v>345</v>
      </c>
      <c r="I58" s="34"/>
      <c r="J58" s="26">
        <v>1</v>
      </c>
      <c r="M58" s="26">
        <v>1</v>
      </c>
    </row>
    <row r="59" spans="1:13" ht="49.5" customHeight="1">
      <c r="A59" s="187"/>
      <c r="B59" s="310"/>
      <c r="C59" s="323"/>
      <c r="D59" s="183" t="s">
        <v>243</v>
      </c>
      <c r="E59" s="91" t="s">
        <v>245</v>
      </c>
      <c r="F59" s="26">
        <v>1</v>
      </c>
      <c r="G59" s="263" t="s">
        <v>242</v>
      </c>
      <c r="H59" s="108" t="s">
        <v>346</v>
      </c>
      <c r="I59" s="264"/>
      <c r="J59" s="26">
        <v>1</v>
      </c>
      <c r="M59" s="26">
        <v>1</v>
      </c>
    </row>
    <row r="60" spans="1:13" ht="49.5" customHeight="1">
      <c r="A60" s="174">
        <v>9</v>
      </c>
      <c r="B60" s="308" t="s">
        <v>32</v>
      </c>
      <c r="C60" s="321" t="s">
        <v>38</v>
      </c>
      <c r="D60" s="88" t="s">
        <v>246</v>
      </c>
      <c r="E60" s="132" t="s">
        <v>247</v>
      </c>
      <c r="F60" s="26">
        <v>1</v>
      </c>
      <c r="G60" s="143"/>
      <c r="H60" s="107"/>
      <c r="I60" s="268"/>
      <c r="J60" s="26">
        <v>1</v>
      </c>
      <c r="M60" s="26">
        <v>1</v>
      </c>
    </row>
    <row r="61" spans="1:13" ht="49.5" customHeight="1">
      <c r="A61" s="186"/>
      <c r="B61" s="309"/>
      <c r="C61" s="322"/>
      <c r="D61" s="4" t="s">
        <v>248</v>
      </c>
      <c r="E61" s="127" t="s">
        <v>249</v>
      </c>
      <c r="F61" s="26">
        <v>1</v>
      </c>
      <c r="G61" s="52" t="s">
        <v>242</v>
      </c>
      <c r="H61" s="97"/>
      <c r="I61" s="34"/>
      <c r="J61" s="26">
        <v>1</v>
      </c>
      <c r="M61" s="26">
        <v>1</v>
      </c>
    </row>
    <row r="62" spans="1:13" ht="49.5" customHeight="1">
      <c r="A62" s="186"/>
      <c r="B62" s="309"/>
      <c r="C62" s="322"/>
      <c r="D62" s="4" t="s">
        <v>248</v>
      </c>
      <c r="E62" s="127" t="s">
        <v>250</v>
      </c>
      <c r="F62" s="26">
        <v>1</v>
      </c>
      <c r="G62" s="52"/>
      <c r="H62" s="97"/>
      <c r="I62" s="34"/>
      <c r="J62" s="26">
        <v>1</v>
      </c>
      <c r="M62" s="26">
        <v>1</v>
      </c>
    </row>
    <row r="63" spans="1:13" ht="49.5" customHeight="1">
      <c r="A63" s="186"/>
      <c r="B63" s="309"/>
      <c r="C63" s="322"/>
      <c r="D63" s="4" t="s">
        <v>251</v>
      </c>
      <c r="E63" s="127" t="s">
        <v>249</v>
      </c>
      <c r="F63" s="26">
        <v>1</v>
      </c>
      <c r="G63" s="52"/>
      <c r="H63" s="97"/>
      <c r="I63" s="34"/>
      <c r="J63" s="26">
        <v>1</v>
      </c>
      <c r="M63" s="26">
        <v>1</v>
      </c>
    </row>
    <row r="64" spans="1:13" ht="49.5" customHeight="1">
      <c r="A64" s="186"/>
      <c r="B64" s="309"/>
      <c r="C64" s="322"/>
      <c r="D64" s="4" t="s">
        <v>251</v>
      </c>
      <c r="E64" s="127" t="s">
        <v>252</v>
      </c>
      <c r="F64" s="26">
        <v>1</v>
      </c>
      <c r="G64" s="52"/>
      <c r="H64" s="97"/>
      <c r="I64" s="34"/>
      <c r="J64" s="26">
        <v>1</v>
      </c>
      <c r="M64" s="26">
        <v>1</v>
      </c>
    </row>
    <row r="65" spans="1:13" ht="49.5" customHeight="1">
      <c r="A65" s="186"/>
      <c r="B65" s="309"/>
      <c r="C65" s="322"/>
      <c r="D65" s="4" t="s">
        <v>253</v>
      </c>
      <c r="E65" s="127" t="s">
        <v>254</v>
      </c>
      <c r="F65" s="26">
        <v>1</v>
      </c>
      <c r="G65" s="52" t="s">
        <v>242</v>
      </c>
      <c r="H65" s="97" t="s">
        <v>347</v>
      </c>
      <c r="I65" s="34"/>
      <c r="J65" s="26">
        <v>1</v>
      </c>
      <c r="M65" s="26">
        <v>1</v>
      </c>
    </row>
    <row r="66" spans="1:13" ht="49.5" customHeight="1">
      <c r="A66" s="186"/>
      <c r="B66" s="309"/>
      <c r="C66" s="322"/>
      <c r="D66" s="4" t="s">
        <v>255</v>
      </c>
      <c r="E66" s="127" t="s">
        <v>256</v>
      </c>
      <c r="F66" s="26">
        <v>1</v>
      </c>
      <c r="G66" s="52"/>
      <c r="H66" s="97"/>
      <c r="I66" s="34"/>
      <c r="J66" s="26">
        <v>1</v>
      </c>
      <c r="M66" s="26">
        <v>1</v>
      </c>
    </row>
    <row r="67" spans="1:15" ht="49.5" customHeight="1">
      <c r="A67" s="187"/>
      <c r="B67" s="310"/>
      <c r="C67" s="323"/>
      <c r="D67" s="5" t="s">
        <v>255</v>
      </c>
      <c r="E67" s="130" t="s">
        <v>257</v>
      </c>
      <c r="F67" s="26">
        <v>1</v>
      </c>
      <c r="G67" s="52"/>
      <c r="H67" s="97"/>
      <c r="I67" s="34"/>
      <c r="J67" s="26">
        <v>1</v>
      </c>
      <c r="K67" s="258"/>
      <c r="L67" s="259"/>
      <c r="M67" s="26" t="s">
        <v>359</v>
      </c>
      <c r="N67" s="259"/>
      <c r="O67" s="259"/>
    </row>
    <row r="68" spans="1:15" ht="49.5" customHeight="1">
      <c r="A68" s="174">
        <v>10</v>
      </c>
      <c r="B68" s="308" t="s">
        <v>32</v>
      </c>
      <c r="C68" s="321" t="s">
        <v>39</v>
      </c>
      <c r="D68" s="88" t="s">
        <v>258</v>
      </c>
      <c r="E68" s="132" t="s">
        <v>259</v>
      </c>
      <c r="F68" s="26">
        <v>1</v>
      </c>
      <c r="G68" s="143" t="s">
        <v>242</v>
      </c>
      <c r="H68" s="107" t="s">
        <v>348</v>
      </c>
      <c r="I68" s="34"/>
      <c r="J68" s="33">
        <v>1</v>
      </c>
      <c r="K68" s="33">
        <f>SUM(J68:J72)</f>
        <v>5</v>
      </c>
      <c r="L68" s="33">
        <f>SUM(F68:F72)</f>
        <v>4</v>
      </c>
      <c r="M68" s="33">
        <v>1</v>
      </c>
      <c r="N68" s="33">
        <f>SUM(M68:M72)</f>
        <v>5</v>
      </c>
      <c r="O68" s="33">
        <f>SUM(F68:F72)</f>
        <v>4</v>
      </c>
    </row>
    <row r="69" spans="1:13" ht="49.5" customHeight="1">
      <c r="A69" s="306"/>
      <c r="B69" s="309"/>
      <c r="C69" s="322"/>
      <c r="D69" s="4" t="s">
        <v>258</v>
      </c>
      <c r="E69" s="127" t="s">
        <v>260</v>
      </c>
      <c r="F69" s="26">
        <v>1</v>
      </c>
      <c r="G69" s="52" t="s">
        <v>242</v>
      </c>
      <c r="H69" s="97" t="s">
        <v>349</v>
      </c>
      <c r="I69" s="34"/>
      <c r="J69" s="26">
        <v>1</v>
      </c>
      <c r="M69" s="26">
        <v>1</v>
      </c>
    </row>
    <row r="70" spans="1:13" ht="49.5" customHeight="1">
      <c r="A70" s="306"/>
      <c r="B70" s="309"/>
      <c r="C70" s="322"/>
      <c r="D70" s="4" t="s">
        <v>258</v>
      </c>
      <c r="E70" s="127" t="s">
        <v>261</v>
      </c>
      <c r="F70" s="26"/>
      <c r="G70" s="52" t="s">
        <v>242</v>
      </c>
      <c r="H70" s="97"/>
      <c r="I70" s="34"/>
      <c r="J70" s="26">
        <v>1</v>
      </c>
      <c r="M70" s="26">
        <v>1</v>
      </c>
    </row>
    <row r="71" spans="1:13" ht="49.5" customHeight="1">
      <c r="A71" s="306"/>
      <c r="B71" s="309"/>
      <c r="C71" s="322"/>
      <c r="D71" s="4" t="s">
        <v>262</v>
      </c>
      <c r="E71" s="127" t="s">
        <v>263</v>
      </c>
      <c r="F71" s="26">
        <v>1</v>
      </c>
      <c r="G71" s="52" t="s">
        <v>242</v>
      </c>
      <c r="H71" s="97"/>
      <c r="I71" s="34"/>
      <c r="J71" s="26">
        <v>1</v>
      </c>
      <c r="M71" s="26">
        <v>1</v>
      </c>
    </row>
    <row r="72" spans="1:15" ht="49.5" customHeight="1">
      <c r="A72" s="306"/>
      <c r="B72" s="309"/>
      <c r="C72" s="322"/>
      <c r="D72" s="4" t="s">
        <v>39</v>
      </c>
      <c r="E72" s="127" t="s">
        <v>264</v>
      </c>
      <c r="F72" s="26">
        <v>1</v>
      </c>
      <c r="G72" s="52" t="s">
        <v>265</v>
      </c>
      <c r="H72" s="97"/>
      <c r="I72" s="34"/>
      <c r="J72" s="26">
        <v>1</v>
      </c>
      <c r="K72" s="258"/>
      <c r="L72" s="259"/>
      <c r="M72" s="26">
        <v>1</v>
      </c>
      <c r="N72" s="259"/>
      <c r="O72" s="259"/>
    </row>
    <row r="73" spans="1:15" ht="49.5" customHeight="1">
      <c r="A73" s="174">
        <v>11</v>
      </c>
      <c r="B73" s="308" t="s">
        <v>32</v>
      </c>
      <c r="C73" s="321" t="s">
        <v>40</v>
      </c>
      <c r="D73" s="88" t="s">
        <v>266</v>
      </c>
      <c r="E73" s="132" t="s">
        <v>267</v>
      </c>
      <c r="F73" s="26">
        <v>1</v>
      </c>
      <c r="G73" s="143"/>
      <c r="H73" s="107" t="s">
        <v>350</v>
      </c>
      <c r="I73" s="34"/>
      <c r="J73" s="33">
        <v>1</v>
      </c>
      <c r="K73" s="33">
        <f>SUM(J73:J83)</f>
        <v>11</v>
      </c>
      <c r="L73" s="33">
        <f>SUM(F73:F83)</f>
        <v>10</v>
      </c>
      <c r="M73" s="33">
        <v>1</v>
      </c>
      <c r="N73" s="33">
        <f>SUM(M73:M83)</f>
        <v>10</v>
      </c>
      <c r="O73" s="33">
        <f>SUM(F73:F80)+F82+F83</f>
        <v>9</v>
      </c>
    </row>
    <row r="74" spans="1:13" ht="49.5" customHeight="1">
      <c r="A74" s="186"/>
      <c r="B74" s="309"/>
      <c r="C74" s="322"/>
      <c r="D74" s="4" t="s">
        <v>268</v>
      </c>
      <c r="E74" s="127" t="s">
        <v>269</v>
      </c>
      <c r="F74" s="26">
        <v>1</v>
      </c>
      <c r="G74" s="52"/>
      <c r="H74" s="97" t="s">
        <v>351</v>
      </c>
      <c r="I74" s="34"/>
      <c r="J74" s="26">
        <v>1</v>
      </c>
      <c r="M74" s="26">
        <v>1</v>
      </c>
    </row>
    <row r="75" spans="1:13" ht="49.5" customHeight="1">
      <c r="A75" s="186"/>
      <c r="B75" s="309"/>
      <c r="C75" s="322"/>
      <c r="D75" s="14" t="s">
        <v>270</v>
      </c>
      <c r="E75" s="127" t="s">
        <v>244</v>
      </c>
      <c r="F75" s="26"/>
      <c r="G75" s="52"/>
      <c r="H75" s="97" t="s">
        <v>345</v>
      </c>
      <c r="I75" s="34"/>
      <c r="J75" s="26">
        <v>1</v>
      </c>
      <c r="M75" s="26">
        <v>1</v>
      </c>
    </row>
    <row r="76" spans="1:13" ht="49.5" customHeight="1">
      <c r="A76" s="186"/>
      <c r="B76" s="309"/>
      <c r="C76" s="322"/>
      <c r="D76" s="271" t="s">
        <v>271</v>
      </c>
      <c r="E76" s="272" t="s">
        <v>272</v>
      </c>
      <c r="F76" s="35">
        <v>1</v>
      </c>
      <c r="G76" s="87" t="s">
        <v>242</v>
      </c>
      <c r="H76" s="102" t="s">
        <v>352</v>
      </c>
      <c r="I76" s="34"/>
      <c r="J76" s="35">
        <v>1</v>
      </c>
      <c r="M76" s="26">
        <v>1</v>
      </c>
    </row>
    <row r="77" spans="1:13" ht="49.5" customHeight="1">
      <c r="A77" s="174">
        <v>11</v>
      </c>
      <c r="B77" s="308" t="s">
        <v>32</v>
      </c>
      <c r="C77" s="321" t="s">
        <v>40</v>
      </c>
      <c r="D77" s="88" t="s">
        <v>273</v>
      </c>
      <c r="E77" s="132" t="s">
        <v>274</v>
      </c>
      <c r="F77" s="26">
        <v>1</v>
      </c>
      <c r="G77" s="143"/>
      <c r="H77" s="107" t="s">
        <v>353</v>
      </c>
      <c r="I77" s="268"/>
      <c r="J77" s="26">
        <v>1</v>
      </c>
      <c r="M77" s="26">
        <v>1</v>
      </c>
    </row>
    <row r="78" spans="1:13" ht="49.5" customHeight="1">
      <c r="A78" s="186"/>
      <c r="B78" s="309"/>
      <c r="C78" s="322"/>
      <c r="D78" s="4" t="s">
        <v>275</v>
      </c>
      <c r="E78" s="127" t="s">
        <v>276</v>
      </c>
      <c r="F78" s="26">
        <v>1</v>
      </c>
      <c r="G78" s="53"/>
      <c r="H78" s="97" t="s">
        <v>354</v>
      </c>
      <c r="I78" s="34"/>
      <c r="J78" s="26">
        <v>1</v>
      </c>
      <c r="M78" s="26">
        <v>1</v>
      </c>
    </row>
    <row r="79" spans="1:13" ht="49.5" customHeight="1">
      <c r="A79" s="186"/>
      <c r="B79" s="309"/>
      <c r="C79" s="322"/>
      <c r="D79" s="4" t="s">
        <v>277</v>
      </c>
      <c r="E79" s="127" t="s">
        <v>278</v>
      </c>
      <c r="F79" s="26">
        <v>1</v>
      </c>
      <c r="G79" s="53"/>
      <c r="H79" s="97" t="s">
        <v>355</v>
      </c>
      <c r="I79" s="34"/>
      <c r="J79" s="26">
        <v>1</v>
      </c>
      <c r="M79" s="26">
        <v>1</v>
      </c>
    </row>
    <row r="80" spans="1:13" ht="49.5" customHeight="1">
      <c r="A80" s="186"/>
      <c r="B80" s="309"/>
      <c r="C80" s="322"/>
      <c r="D80" s="4" t="s">
        <v>279</v>
      </c>
      <c r="E80" s="127" t="s">
        <v>280</v>
      </c>
      <c r="F80" s="26">
        <v>1</v>
      </c>
      <c r="G80" s="53"/>
      <c r="H80" s="97"/>
      <c r="I80" s="34"/>
      <c r="J80" s="26">
        <v>1</v>
      </c>
      <c r="M80" s="26">
        <v>1</v>
      </c>
    </row>
    <row r="81" spans="1:13" ht="49.5" customHeight="1">
      <c r="A81" s="186"/>
      <c r="B81" s="309"/>
      <c r="C81" s="322"/>
      <c r="D81" s="5" t="s">
        <v>281</v>
      </c>
      <c r="E81" s="130" t="s">
        <v>282</v>
      </c>
      <c r="F81" s="26">
        <v>1</v>
      </c>
      <c r="G81" s="52" t="s">
        <v>265</v>
      </c>
      <c r="H81" s="97"/>
      <c r="I81" s="34"/>
      <c r="J81" s="26">
        <v>1</v>
      </c>
      <c r="M81" s="26">
        <v>0</v>
      </c>
    </row>
    <row r="82" spans="1:13" ht="49.5" customHeight="1">
      <c r="A82" s="186"/>
      <c r="B82" s="309"/>
      <c r="C82" s="322"/>
      <c r="D82" s="4" t="s">
        <v>283</v>
      </c>
      <c r="E82" s="127" t="s">
        <v>284</v>
      </c>
      <c r="F82" s="26">
        <v>1</v>
      </c>
      <c r="G82" s="53"/>
      <c r="H82" s="97"/>
      <c r="I82" s="34"/>
      <c r="J82" s="26">
        <v>1</v>
      </c>
      <c r="M82" s="26">
        <v>1</v>
      </c>
    </row>
    <row r="83" spans="1:13" ht="49.5" customHeight="1">
      <c r="A83" s="187"/>
      <c r="B83" s="310"/>
      <c r="C83" s="323"/>
      <c r="D83" s="183" t="s">
        <v>285</v>
      </c>
      <c r="E83" s="91" t="s">
        <v>286</v>
      </c>
      <c r="F83" s="26">
        <v>1</v>
      </c>
      <c r="G83" s="92"/>
      <c r="H83" s="108"/>
      <c r="I83" s="34"/>
      <c r="J83" s="26">
        <v>1</v>
      </c>
      <c r="M83" s="26">
        <v>1</v>
      </c>
    </row>
    <row r="84" spans="1:13" ht="49.5" customHeight="1">
      <c r="A84" s="174">
        <v>12</v>
      </c>
      <c r="B84" s="325" t="s">
        <v>306</v>
      </c>
      <c r="C84" s="326"/>
      <c r="D84" s="265"/>
      <c r="E84" s="153"/>
      <c r="F84" s="59"/>
      <c r="G84" s="265"/>
      <c r="H84" s="105"/>
      <c r="I84" s="49"/>
      <c r="K84" s="24"/>
      <c r="L84" s="24"/>
      <c r="M84" s="50"/>
    </row>
    <row r="85" spans="1:9" ht="49.5" customHeight="1">
      <c r="A85" s="306"/>
      <c r="B85" s="327"/>
      <c r="C85" s="328"/>
      <c r="D85" s="92"/>
      <c r="E85" s="189"/>
      <c r="F85" s="59"/>
      <c r="G85" s="92"/>
      <c r="H85" s="108"/>
      <c r="I85" s="49"/>
    </row>
    <row r="86" spans="1:9" ht="49.5" customHeight="1">
      <c r="A86" s="306"/>
      <c r="B86" s="327"/>
      <c r="C86" s="328"/>
      <c r="D86" s="92"/>
      <c r="E86" s="189"/>
      <c r="F86" s="59"/>
      <c r="G86" s="92"/>
      <c r="H86" s="108"/>
      <c r="I86" s="49"/>
    </row>
    <row r="87" spans="1:9" ht="49.5" customHeight="1">
      <c r="A87" s="306"/>
      <c r="B87" s="327"/>
      <c r="C87" s="328"/>
      <c r="D87" s="92"/>
      <c r="E87" s="189"/>
      <c r="F87" s="59"/>
      <c r="G87" s="92"/>
      <c r="H87" s="108"/>
      <c r="I87" s="49"/>
    </row>
    <row r="88" spans="1:9" ht="49.5" customHeight="1">
      <c r="A88" s="306"/>
      <c r="B88" s="327"/>
      <c r="C88" s="328"/>
      <c r="D88" s="92"/>
      <c r="E88" s="189"/>
      <c r="F88" s="59"/>
      <c r="G88" s="92"/>
      <c r="H88" s="108"/>
      <c r="I88" s="49"/>
    </row>
    <row r="89" spans="1:9" ht="49.5" customHeight="1">
      <c r="A89" s="306"/>
      <c r="B89" s="327"/>
      <c r="C89" s="328"/>
      <c r="D89" s="92"/>
      <c r="E89" s="189"/>
      <c r="F89" s="59"/>
      <c r="G89" s="92"/>
      <c r="H89" s="108"/>
      <c r="I89" s="49"/>
    </row>
    <row r="90" spans="1:9" ht="49.5" customHeight="1">
      <c r="A90" s="306"/>
      <c r="B90" s="327"/>
      <c r="C90" s="328"/>
      <c r="D90" s="92"/>
      <c r="E90" s="189"/>
      <c r="F90" s="59"/>
      <c r="G90" s="92"/>
      <c r="H90" s="108"/>
      <c r="I90" s="49"/>
    </row>
    <row r="91" spans="1:9" ht="49.5" customHeight="1">
      <c r="A91" s="306"/>
      <c r="B91" s="327"/>
      <c r="C91" s="328"/>
      <c r="D91" s="92"/>
      <c r="E91" s="189"/>
      <c r="F91" s="59"/>
      <c r="G91" s="92"/>
      <c r="H91" s="108"/>
      <c r="I91" s="49"/>
    </row>
    <row r="92" spans="1:9" ht="49.5" customHeight="1">
      <c r="A92" s="307"/>
      <c r="B92" s="329"/>
      <c r="C92" s="330"/>
      <c r="D92" s="92"/>
      <c r="E92" s="189"/>
      <c r="F92" s="59"/>
      <c r="G92" s="92"/>
      <c r="H92" s="108"/>
      <c r="I92" s="49"/>
    </row>
    <row r="93" spans="1:9" ht="49.5" customHeight="1">
      <c r="A93" s="49"/>
      <c r="B93" s="49"/>
      <c r="C93" s="49"/>
      <c r="D93" s="49"/>
      <c r="E93" s="49"/>
      <c r="F93" s="49"/>
      <c r="G93" s="49"/>
      <c r="H93" s="190" t="s">
        <v>325</v>
      </c>
      <c r="I93" s="49"/>
    </row>
    <row r="94" spans="1:9" ht="49.5" customHeight="1">
      <c r="A94" s="49"/>
      <c r="B94" s="49"/>
      <c r="C94" s="49"/>
      <c r="D94" s="49"/>
      <c r="E94" s="49"/>
      <c r="F94" s="49"/>
      <c r="G94" s="49"/>
      <c r="H94" s="49"/>
      <c r="I94" s="49"/>
    </row>
    <row r="95" spans="1:9" ht="49.5" customHeight="1">
      <c r="A95" s="49"/>
      <c r="B95" s="49"/>
      <c r="C95" s="49"/>
      <c r="D95" s="49"/>
      <c r="E95" s="49"/>
      <c r="F95" s="49"/>
      <c r="G95" s="49"/>
      <c r="H95" s="49"/>
      <c r="I95" s="49"/>
    </row>
    <row r="96" spans="1:9" ht="49.5" customHeight="1">
      <c r="A96" s="49"/>
      <c r="B96" s="49"/>
      <c r="C96" s="49"/>
      <c r="D96" s="49"/>
      <c r="E96" s="49"/>
      <c r="F96" s="49"/>
      <c r="G96" s="49"/>
      <c r="H96" s="49"/>
      <c r="I96" s="49"/>
    </row>
    <row r="97" spans="1:9" ht="49.5" customHeight="1">
      <c r="A97" s="49"/>
      <c r="B97" s="49"/>
      <c r="C97" s="49"/>
      <c r="D97" s="49"/>
      <c r="E97" s="49"/>
      <c r="F97" s="49"/>
      <c r="G97" s="49"/>
      <c r="H97" s="49"/>
      <c r="I97" s="49"/>
    </row>
    <row r="98" spans="1:9" ht="49.5" customHeight="1">
      <c r="A98" s="49"/>
      <c r="B98" s="49"/>
      <c r="C98" s="49"/>
      <c r="D98" s="49"/>
      <c r="E98" s="49"/>
      <c r="F98" s="49"/>
      <c r="G98" s="49"/>
      <c r="H98" s="49"/>
      <c r="I98" s="49"/>
    </row>
    <row r="99" spans="1:9" ht="49.5" customHeight="1">
      <c r="A99" s="49"/>
      <c r="B99" s="49"/>
      <c r="C99" s="49"/>
      <c r="D99" s="49"/>
      <c r="E99" s="49"/>
      <c r="F99" s="49"/>
      <c r="G99" s="49"/>
      <c r="H99" s="49"/>
      <c r="I99" s="49"/>
    </row>
    <row r="100" spans="1:9" ht="49.5" customHeight="1">
      <c r="A100" s="49"/>
      <c r="B100" s="49"/>
      <c r="C100" s="49"/>
      <c r="D100" s="49"/>
      <c r="E100" s="49"/>
      <c r="F100" s="49"/>
      <c r="G100" s="49"/>
      <c r="H100" s="49"/>
      <c r="I100" s="49"/>
    </row>
    <row r="101" spans="1:9" ht="49.5" customHeight="1">
      <c r="A101" s="49"/>
      <c r="B101" s="49"/>
      <c r="C101" s="49"/>
      <c r="D101" s="49"/>
      <c r="E101" s="49"/>
      <c r="F101" s="49"/>
      <c r="G101" s="49"/>
      <c r="H101" s="49"/>
      <c r="I101" s="49"/>
    </row>
    <row r="102" spans="1:9" ht="49.5" customHeight="1">
      <c r="A102" s="49"/>
      <c r="B102" s="49"/>
      <c r="C102" s="49"/>
      <c r="D102" s="49"/>
      <c r="E102" s="49"/>
      <c r="F102" s="49"/>
      <c r="G102" s="49"/>
      <c r="H102" s="49"/>
      <c r="I102" s="49"/>
    </row>
    <row r="103" spans="1:9" ht="49.5" customHeight="1">
      <c r="A103" s="49"/>
      <c r="B103" s="49"/>
      <c r="C103" s="49"/>
      <c r="D103" s="49"/>
      <c r="E103" s="49"/>
      <c r="F103" s="49"/>
      <c r="G103" s="49"/>
      <c r="H103" s="49"/>
      <c r="I103" s="49"/>
    </row>
    <row r="104" spans="1:9" ht="49.5" customHeight="1">
      <c r="A104" s="49"/>
      <c r="B104" s="49"/>
      <c r="C104" s="49"/>
      <c r="D104" s="49"/>
      <c r="E104" s="49"/>
      <c r="F104" s="49"/>
      <c r="G104" s="49"/>
      <c r="H104" s="49"/>
      <c r="I104" s="49"/>
    </row>
    <row r="105" spans="1:9" ht="49.5" customHeight="1">
      <c r="A105" s="49"/>
      <c r="B105" s="49"/>
      <c r="C105" s="49"/>
      <c r="D105" s="49"/>
      <c r="E105" s="49"/>
      <c r="F105" s="49"/>
      <c r="G105" s="49"/>
      <c r="H105" s="49"/>
      <c r="I105" s="49"/>
    </row>
    <row r="106" spans="1:9" ht="49.5" customHeight="1">
      <c r="A106" s="49"/>
      <c r="B106" s="49"/>
      <c r="C106" s="49"/>
      <c r="D106" s="49"/>
      <c r="E106" s="49"/>
      <c r="F106" s="49"/>
      <c r="G106" s="49"/>
      <c r="H106" s="49"/>
      <c r="I106" s="49"/>
    </row>
    <row r="107" spans="1:9" ht="49.5" customHeight="1">
      <c r="A107" s="49"/>
      <c r="B107" s="49"/>
      <c r="C107" s="49"/>
      <c r="D107" s="49"/>
      <c r="E107" s="49"/>
      <c r="F107" s="49"/>
      <c r="G107" s="49"/>
      <c r="H107" s="49"/>
      <c r="I107" s="49"/>
    </row>
    <row r="108" spans="1:9" ht="49.5" customHeight="1">
      <c r="A108" s="49"/>
      <c r="B108" s="49"/>
      <c r="C108" s="49"/>
      <c r="D108" s="49"/>
      <c r="E108" s="49"/>
      <c r="F108" s="49"/>
      <c r="G108" s="49"/>
      <c r="H108" s="49"/>
      <c r="I108" s="49"/>
    </row>
    <row r="109" spans="1:9" ht="49.5" customHeight="1">
      <c r="A109" s="49"/>
      <c r="B109" s="49"/>
      <c r="C109" s="49"/>
      <c r="D109" s="49"/>
      <c r="E109" s="49"/>
      <c r="F109" s="49"/>
      <c r="G109" s="49"/>
      <c r="H109" s="49"/>
      <c r="I109" s="49"/>
    </row>
    <row r="110" spans="1:9" ht="49.5" customHeight="1">
      <c r="A110" s="49"/>
      <c r="B110" s="49"/>
      <c r="C110" s="49"/>
      <c r="D110" s="49"/>
      <c r="E110" s="49"/>
      <c r="F110" s="49"/>
      <c r="G110" s="49"/>
      <c r="H110" s="49"/>
      <c r="I110" s="49"/>
    </row>
    <row r="111" spans="1:9" ht="49.5" customHeight="1">
      <c r="A111" s="49"/>
      <c r="B111" s="49"/>
      <c r="C111" s="49"/>
      <c r="D111" s="49"/>
      <c r="E111" s="49"/>
      <c r="F111" s="49"/>
      <c r="G111" s="49"/>
      <c r="H111" s="49"/>
      <c r="I111" s="49"/>
    </row>
    <row r="112" spans="1:9" ht="49.5" customHeight="1">
      <c r="A112" s="49"/>
      <c r="B112" s="49"/>
      <c r="C112" s="49"/>
      <c r="D112" s="49"/>
      <c r="E112" s="49"/>
      <c r="F112" s="49"/>
      <c r="G112" s="49"/>
      <c r="H112" s="49"/>
      <c r="I112" s="49"/>
    </row>
    <row r="113" spans="1:9" ht="49.5" customHeight="1">
      <c r="A113" s="49"/>
      <c r="B113" s="49"/>
      <c r="C113" s="49"/>
      <c r="D113" s="49"/>
      <c r="E113" s="49"/>
      <c r="F113" s="49"/>
      <c r="G113" s="49"/>
      <c r="H113" s="49"/>
      <c r="I113" s="49"/>
    </row>
    <row r="114" spans="1:9" ht="49.5" customHeight="1">
      <c r="A114" s="49"/>
      <c r="B114" s="49"/>
      <c r="C114" s="49"/>
      <c r="D114" s="49"/>
      <c r="E114" s="49"/>
      <c r="F114" s="49"/>
      <c r="G114" s="49"/>
      <c r="H114" s="49"/>
      <c r="I114" s="49"/>
    </row>
    <row r="115" spans="1:9" ht="49.5" customHeight="1">
      <c r="A115" s="49"/>
      <c r="B115" s="49"/>
      <c r="C115" s="49"/>
      <c r="D115" s="49"/>
      <c r="E115" s="49"/>
      <c r="F115" s="49"/>
      <c r="G115" s="49"/>
      <c r="H115" s="49"/>
      <c r="I115" s="49"/>
    </row>
    <row r="116" spans="1:9" ht="49.5" customHeight="1">
      <c r="A116" s="49"/>
      <c r="B116" s="49"/>
      <c r="C116" s="49"/>
      <c r="D116" s="49"/>
      <c r="E116" s="49"/>
      <c r="F116" s="49"/>
      <c r="G116" s="49"/>
      <c r="H116" s="49"/>
      <c r="I116" s="49"/>
    </row>
    <row r="117" spans="1:9" ht="49.5" customHeight="1">
      <c r="A117" s="49"/>
      <c r="B117" s="49"/>
      <c r="C117" s="49"/>
      <c r="D117" s="49"/>
      <c r="E117" s="49"/>
      <c r="F117" s="49"/>
      <c r="G117" s="49"/>
      <c r="H117" s="49"/>
      <c r="I117" s="49"/>
    </row>
    <row r="118" spans="1:9" ht="49.5" customHeight="1">
      <c r="A118" s="49"/>
      <c r="B118" s="49"/>
      <c r="C118" s="49"/>
      <c r="D118" s="49"/>
      <c r="E118" s="49"/>
      <c r="F118" s="49"/>
      <c r="G118" s="49"/>
      <c r="H118" s="49"/>
      <c r="I118" s="49"/>
    </row>
    <row r="119" spans="1:9" ht="49.5" customHeight="1">
      <c r="A119" s="49"/>
      <c r="B119" s="49"/>
      <c r="C119" s="49"/>
      <c r="D119" s="49"/>
      <c r="E119" s="49"/>
      <c r="F119" s="49"/>
      <c r="G119" s="49"/>
      <c r="H119" s="49"/>
      <c r="I119" s="49"/>
    </row>
    <row r="120" spans="1:9" ht="49.5" customHeight="1">
      <c r="A120" s="49"/>
      <c r="B120" s="49"/>
      <c r="C120" s="49"/>
      <c r="D120" s="49"/>
      <c r="E120" s="49"/>
      <c r="F120" s="49"/>
      <c r="G120" s="49"/>
      <c r="H120" s="49"/>
      <c r="I120" s="49"/>
    </row>
    <row r="121" spans="1:9" ht="49.5" customHeight="1">
      <c r="A121" s="49"/>
      <c r="B121" s="49"/>
      <c r="C121" s="49"/>
      <c r="D121" s="49"/>
      <c r="E121" s="49"/>
      <c r="F121" s="49"/>
      <c r="G121" s="49"/>
      <c r="H121" s="49"/>
      <c r="I121" s="49"/>
    </row>
    <row r="122" spans="1:9" ht="49.5" customHeight="1">
      <c r="A122" s="49"/>
      <c r="B122" s="49"/>
      <c r="C122" s="49"/>
      <c r="D122" s="49"/>
      <c r="E122" s="49"/>
      <c r="F122" s="49"/>
      <c r="G122" s="49"/>
      <c r="H122" s="49"/>
      <c r="I122" s="49"/>
    </row>
    <row r="123" spans="1:9" ht="49.5" customHeight="1">
      <c r="A123" s="49"/>
      <c r="B123" s="49"/>
      <c r="C123" s="49"/>
      <c r="D123" s="49"/>
      <c r="E123" s="49"/>
      <c r="F123" s="49"/>
      <c r="G123" s="49"/>
      <c r="H123" s="49"/>
      <c r="I123" s="49"/>
    </row>
    <row r="124" spans="1:9" ht="49.5" customHeight="1">
      <c r="A124" s="49"/>
      <c r="B124" s="49"/>
      <c r="C124" s="49"/>
      <c r="D124" s="49"/>
      <c r="E124" s="49"/>
      <c r="F124" s="49"/>
      <c r="G124" s="49"/>
      <c r="H124" s="49"/>
      <c r="I124" s="49"/>
    </row>
    <row r="125" spans="1:9" ht="49.5" customHeight="1">
      <c r="A125" s="49"/>
      <c r="B125" s="49"/>
      <c r="C125" s="49"/>
      <c r="D125" s="49"/>
      <c r="E125" s="49"/>
      <c r="F125" s="49"/>
      <c r="G125" s="49"/>
      <c r="H125" s="49"/>
      <c r="I125" s="49"/>
    </row>
    <row r="126" spans="1:9" ht="49.5" customHeight="1">
      <c r="A126" s="49"/>
      <c r="B126" s="49"/>
      <c r="C126" s="49"/>
      <c r="D126" s="49"/>
      <c r="E126" s="49"/>
      <c r="F126" s="49"/>
      <c r="G126" s="49"/>
      <c r="H126" s="49"/>
      <c r="I126" s="49"/>
    </row>
    <row r="127" spans="1:9" ht="49.5" customHeight="1">
      <c r="A127" s="49"/>
      <c r="B127" s="49"/>
      <c r="C127" s="49"/>
      <c r="D127" s="49"/>
      <c r="E127" s="49"/>
      <c r="F127" s="49"/>
      <c r="G127" s="49"/>
      <c r="H127" s="49"/>
      <c r="I127" s="49"/>
    </row>
    <row r="128" spans="1:9" ht="49.5" customHeight="1">
      <c r="A128" s="49"/>
      <c r="B128" s="49"/>
      <c r="C128" s="49"/>
      <c r="D128" s="49"/>
      <c r="E128" s="49"/>
      <c r="F128" s="49"/>
      <c r="G128" s="49"/>
      <c r="H128" s="49"/>
      <c r="I128" s="49"/>
    </row>
    <row r="129" spans="1:9" ht="49.5" customHeight="1">
      <c r="A129" s="49"/>
      <c r="B129" s="49"/>
      <c r="C129" s="49"/>
      <c r="D129" s="49"/>
      <c r="E129" s="49"/>
      <c r="F129" s="49"/>
      <c r="G129" s="49"/>
      <c r="H129" s="49"/>
      <c r="I129" s="49"/>
    </row>
    <row r="130" spans="1:9" ht="49.5" customHeight="1">
      <c r="A130" s="49"/>
      <c r="B130" s="49"/>
      <c r="C130" s="49"/>
      <c r="D130" s="49"/>
      <c r="E130" s="49"/>
      <c r="F130" s="49"/>
      <c r="G130" s="49"/>
      <c r="H130" s="49"/>
      <c r="I130" s="49"/>
    </row>
    <row r="131" spans="1:9" ht="49.5" customHeight="1">
      <c r="A131" s="49"/>
      <c r="B131" s="49"/>
      <c r="C131" s="49"/>
      <c r="D131" s="49"/>
      <c r="E131" s="49"/>
      <c r="F131" s="49"/>
      <c r="G131" s="49"/>
      <c r="H131" s="49"/>
      <c r="I131" s="49"/>
    </row>
    <row r="132" spans="1:9" ht="49.5" customHeight="1">
      <c r="A132" s="49"/>
      <c r="B132" s="49"/>
      <c r="C132" s="49"/>
      <c r="D132" s="49"/>
      <c r="E132" s="49"/>
      <c r="F132" s="49"/>
      <c r="G132" s="49"/>
      <c r="H132" s="49"/>
      <c r="I132" s="49"/>
    </row>
    <row r="133" spans="1:9" ht="49.5" customHeight="1">
      <c r="A133" s="49"/>
      <c r="B133" s="49"/>
      <c r="C133" s="49"/>
      <c r="D133" s="49"/>
      <c r="E133" s="49"/>
      <c r="F133" s="49"/>
      <c r="G133" s="49"/>
      <c r="H133" s="49"/>
      <c r="I133" s="49"/>
    </row>
    <row r="134" spans="1:9" ht="50.25" customHeight="1">
      <c r="A134" s="49"/>
      <c r="B134" s="49"/>
      <c r="C134" s="49"/>
      <c r="D134" s="49"/>
      <c r="E134" s="49"/>
      <c r="F134" s="49"/>
      <c r="G134" s="49"/>
      <c r="H134" s="49"/>
      <c r="I134" s="49"/>
    </row>
    <row r="135" ht="50.25" customHeight="1"/>
    <row r="136" ht="50.25" customHeight="1"/>
    <row r="137" ht="50.25" customHeight="1"/>
    <row r="138" ht="50.25" customHeight="1"/>
    <row r="139" ht="50.25" customHeight="1"/>
    <row r="140" ht="50.25" customHeight="1"/>
    <row r="141" ht="50.25" customHeight="1"/>
    <row r="142" ht="50.25" customHeight="1"/>
    <row r="143" ht="50.25" customHeight="1"/>
    <row r="144" ht="50.25" customHeight="1"/>
    <row r="145" ht="50.25" customHeight="1"/>
    <row r="146" ht="50.25" customHeight="1"/>
    <row r="147" ht="50.25" customHeight="1"/>
    <row r="148" ht="50.25" customHeight="1"/>
    <row r="149" ht="50.25" customHeight="1"/>
    <row r="150" ht="50.25" customHeight="1"/>
    <row r="151" ht="50.25" customHeight="1"/>
    <row r="152" ht="50.25" customHeight="1"/>
    <row r="153" ht="50.25" customHeight="1"/>
    <row r="154" ht="50.25" customHeight="1"/>
    <row r="155" ht="50.25" customHeight="1"/>
    <row r="156" ht="50.25" customHeight="1"/>
    <row r="157" ht="50.25" customHeight="1"/>
    <row r="158" ht="50.25" customHeight="1"/>
    <row r="159" ht="50.25" customHeight="1"/>
    <row r="160" ht="50.25" customHeight="1"/>
    <row r="161" ht="50.25" customHeight="1"/>
    <row r="162" ht="50.25" customHeight="1"/>
    <row r="163" ht="50.25" customHeight="1"/>
    <row r="164" ht="50.25" customHeight="1"/>
    <row r="165" ht="50.25" customHeight="1"/>
    <row r="166" ht="50.25" customHeight="1"/>
    <row r="167" ht="50.25" customHeight="1"/>
    <row r="168" ht="50.25" customHeight="1"/>
    <row r="169" ht="50.25" customHeight="1"/>
    <row r="170" ht="50.25" customHeight="1"/>
    <row r="171" ht="50.25" customHeight="1"/>
    <row r="172" ht="50.25" customHeight="1"/>
  </sheetData>
  <sheetProtection/>
  <mergeCells count="39">
    <mergeCell ref="C42:C48"/>
    <mergeCell ref="B68:B72"/>
    <mergeCell ref="B57:B59"/>
    <mergeCell ref="C52:C56"/>
    <mergeCell ref="C68:C72"/>
    <mergeCell ref="C57:C59"/>
    <mergeCell ref="C60:C67"/>
    <mergeCell ref="B84:C92"/>
    <mergeCell ref="B13:B17"/>
    <mergeCell ref="C13:C17"/>
    <mergeCell ref="B18:B27"/>
    <mergeCell ref="C18:C27"/>
    <mergeCell ref="B42:B48"/>
    <mergeCell ref="B39:B41"/>
    <mergeCell ref="A4:A12"/>
    <mergeCell ref="C39:C41"/>
    <mergeCell ref="A40:A41"/>
    <mergeCell ref="A85:A92"/>
    <mergeCell ref="B77:B83"/>
    <mergeCell ref="C77:C83"/>
    <mergeCell ref="C73:C76"/>
    <mergeCell ref="B73:B76"/>
    <mergeCell ref="C49:C51"/>
    <mergeCell ref="G1:H1"/>
    <mergeCell ref="C3:C12"/>
    <mergeCell ref="C28:C30"/>
    <mergeCell ref="C34:C38"/>
    <mergeCell ref="A29:A33"/>
    <mergeCell ref="A35:A38"/>
    <mergeCell ref="B3:B12"/>
    <mergeCell ref="B28:B33"/>
    <mergeCell ref="B34:B38"/>
    <mergeCell ref="A43:A48"/>
    <mergeCell ref="A50:A51"/>
    <mergeCell ref="A53:A56"/>
    <mergeCell ref="A69:A72"/>
    <mergeCell ref="B60:B67"/>
    <mergeCell ref="B52:B56"/>
    <mergeCell ref="B49:B51"/>
  </mergeCells>
  <printOptions/>
  <pageMargins left="0.7086614173228347" right="0.7086614173228347" top="0.984251968503937" bottom="0.7086614173228347" header="0.2362204724409449" footer="0.5118110236220472"/>
  <pageSetup horizontalDpi="600" verticalDpi="600" orientation="landscape" paperSize="9" scale="48" r:id="rId2"/>
  <headerFooter scaleWithDoc="0" alignWithMargins="0">
    <oddFooter>&amp;R&lt;設備編 &amp;P&gt;</oddFooter>
  </headerFooter>
  <rowBreaks count="5" manualBreakCount="5">
    <brk id="17" max="7" man="1"/>
    <brk id="33" max="7" man="1"/>
    <brk id="48" max="7" man="1"/>
    <brk id="59" max="7" man="1"/>
    <brk id="76" max="7" man="1"/>
  </rowBreaks>
  <colBreaks count="1" manualBreakCount="1">
    <brk id="8" max="9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horiuchindmc</dc:creator>
  <cp:keywords/>
  <dc:description/>
  <cp:lastModifiedBy>dsg20</cp:lastModifiedBy>
  <cp:lastPrinted>2020-09-19T12:23:27Z</cp:lastPrinted>
  <dcterms:created xsi:type="dcterms:W3CDTF">2019-06-10T08:11:34Z</dcterms:created>
  <dcterms:modified xsi:type="dcterms:W3CDTF">2021-04-06T06:56:41Z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